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12048" windowHeight="8076" activeTab="0"/>
  </bookViews>
  <sheets>
    <sheet name="tvoja" sheetId="1" r:id="rId1"/>
    <sheet name="njihova" sheetId="2" r:id="rId2"/>
    <sheet name="dječiji vrtić" sheetId="3" r:id="rId3"/>
  </sheets>
  <definedNames>
    <definedName name="_xlnm.Print_Titles" localSheetId="0">'tvoja'!$30:$32</definedName>
  </definedNames>
  <calcPr fullCalcOnLoad="1"/>
</workbook>
</file>

<file path=xl/comments1.xml><?xml version="1.0" encoding="utf-8"?>
<comments xmlns="http://schemas.openxmlformats.org/spreadsheetml/2006/main">
  <authors>
    <author>Klara</author>
  </authors>
  <commentList>
    <comment ref="L31" authorId="0">
      <text>
        <r>
          <rPr>
            <b/>
            <sz val="9"/>
            <rFont val="Tahoma"/>
            <family val="2"/>
          </rPr>
          <t>Klara: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Klara</author>
  </authors>
  <commentList>
    <comment ref="L7" authorId="0">
      <text>
        <r>
          <rPr>
            <b/>
            <sz val="9"/>
            <rFont val="Tahoma"/>
            <family val="2"/>
          </rPr>
          <t>Klara: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<sst xmlns="http://schemas.openxmlformats.org/spreadsheetml/2006/main" count="156" uniqueCount="140">
  <si>
    <t>Lokalni proračun</t>
  </si>
  <si>
    <t>Ukupno</t>
  </si>
  <si>
    <t>Naziv računa</t>
  </si>
  <si>
    <t>Plaće za redovan rad</t>
  </si>
  <si>
    <t>Ostali rashodi za zaposlene</t>
  </si>
  <si>
    <t>Uredska oprema i namještaj</t>
  </si>
  <si>
    <t xml:space="preserve"> REDOVNI PROGRAMI ODGOJA, NAOBRAZBE I SKRBI </t>
  </si>
  <si>
    <t>Namjenski prihodi</t>
  </si>
  <si>
    <t>Doprinosi za zdravstveno osiguranje</t>
  </si>
  <si>
    <t>Naknade za prijevoz, rad na terenu</t>
  </si>
  <si>
    <t>Stručno usavršavanje zaposlenika</t>
  </si>
  <si>
    <t>Uredski materijal i ostali materijal</t>
  </si>
  <si>
    <t>Literatura</t>
  </si>
  <si>
    <t>Materijal i sredstva za čišćenje</t>
  </si>
  <si>
    <t>Službena i radna odjeća</t>
  </si>
  <si>
    <t>Didatktička sredstva i oprema</t>
  </si>
  <si>
    <t>Ostali mat. za redovne potrebe poslovanja</t>
  </si>
  <si>
    <t>Namirnice</t>
  </si>
  <si>
    <t>Električna energija</t>
  </si>
  <si>
    <t>Mat. i dijelovi za tek. i invest. ulaganje</t>
  </si>
  <si>
    <t>Usluge telefona</t>
  </si>
  <si>
    <t>Poštarina</t>
  </si>
  <si>
    <t>Usluge tekućeg i investicijskog održavanja</t>
  </si>
  <si>
    <t>Voda</t>
  </si>
  <si>
    <t>Odvoz smeća</t>
  </si>
  <si>
    <t>Deratizacija i dezinfekcija</t>
  </si>
  <si>
    <t>HRT pretplata</t>
  </si>
  <si>
    <t>Bankarske usluge i platni promet</t>
  </si>
  <si>
    <t>AKTIVNOST:</t>
  </si>
  <si>
    <t>Korištenje programa</t>
  </si>
  <si>
    <t>Računalne usluge (održav. Softvera)</t>
  </si>
  <si>
    <t>Darovi za djecu</t>
  </si>
  <si>
    <t>Kazališne predstave</t>
  </si>
  <si>
    <t>Premije osiguranja djece</t>
  </si>
  <si>
    <t>Intelekt.usluge -ispitivanje instalacija i sl.</t>
  </si>
  <si>
    <t>Ostali nespomen. Rash. Posl.</t>
  </si>
  <si>
    <t>Računalna oprema</t>
  </si>
  <si>
    <t>Premije osiguranja zgrade</t>
  </si>
  <si>
    <t xml:space="preserve"> </t>
  </si>
  <si>
    <t>Usluge održavanja vatrogasnih aparata</t>
  </si>
  <si>
    <t>Oprema za hlađenje i grijanje</t>
  </si>
  <si>
    <t>SVEUKUPNO</t>
  </si>
  <si>
    <t>UKUPNA AKTIVNOST</t>
  </si>
  <si>
    <t>SUPETAR</t>
  </si>
  <si>
    <t>UKUPNO</t>
  </si>
  <si>
    <t>NEREŽIŠĆA</t>
  </si>
  <si>
    <t xml:space="preserve">Uplata roditelja ukupno </t>
  </si>
  <si>
    <t>Iz socijalnog programa proračuna</t>
  </si>
  <si>
    <t xml:space="preserve"> Plin i Drva za ogrijev </t>
  </si>
  <si>
    <t>Strojevi , uređaji</t>
  </si>
  <si>
    <t xml:space="preserve">Sitni inventar </t>
  </si>
  <si>
    <t xml:space="preserve"> Lokalni Proračun ukupno</t>
  </si>
  <si>
    <t>IZVORI FINANCIRANJA</t>
  </si>
  <si>
    <t>RAZDJEL: 001 - JEDINSTVENI UPRAVNI ODJEL</t>
  </si>
  <si>
    <t>Izvor prihoda i primitaka</t>
  </si>
  <si>
    <t>Oznaka računa iz rač.plana</t>
  </si>
  <si>
    <t>Opći prihodi i primici</t>
  </si>
  <si>
    <t>Vlastiti prihodi</t>
  </si>
  <si>
    <t>Prihodi za posebne namjene</t>
  </si>
  <si>
    <t>Pomoći</t>
  </si>
  <si>
    <t>Donacije</t>
  </si>
  <si>
    <t>Prihodi od nefinanc. Im.i nadoknada šteta s osnova osiguranja</t>
  </si>
  <si>
    <t>GLAVA 00103: PREDŠKOLSKI ODGOJ</t>
  </si>
  <si>
    <t>GLAVNI PROGRAM P19: PROGRAM PREDŠKOLSKOG ODGOJA</t>
  </si>
  <si>
    <t>PROGRAM 301 : FINANC.OSN.DJ.DJEČJI VRTI</t>
  </si>
  <si>
    <t>AKTIVNOST A301001: DJEČJI VRTIĆ - MRVICA</t>
  </si>
  <si>
    <t>FUNKCIJSKA KLASIFIKACIJA 0911 - Predškolsko obrazovanje</t>
  </si>
  <si>
    <t>KORISNIK: DJEČJI VRTIĆ - MRVICA</t>
  </si>
  <si>
    <t>Izv.fin.</t>
  </si>
  <si>
    <t>Klasa:</t>
  </si>
  <si>
    <t>Ur.broj:</t>
  </si>
  <si>
    <t>Račun rashoda /izdatka</t>
  </si>
  <si>
    <t>Članarine</t>
  </si>
  <si>
    <t>VRTIĆ</t>
  </si>
  <si>
    <t>plan 2015.</t>
  </si>
  <si>
    <t xml:space="preserve">AKTIVNOST:Dogradnja vrtića </t>
  </si>
  <si>
    <t>Filmovi, izrada fotografija, kopiranje</t>
  </si>
  <si>
    <t>Ukupna aktivnost</t>
  </si>
  <si>
    <t>11</t>
  </si>
  <si>
    <t>31</t>
  </si>
  <si>
    <t>51</t>
  </si>
  <si>
    <t>Iz socijalnog programa PRORAČUN</t>
  </si>
  <si>
    <t>Općina Nerežišća ukupno</t>
  </si>
  <si>
    <t>Rashodi poslovanja</t>
  </si>
  <si>
    <t>Rashodi za zaposlene</t>
  </si>
  <si>
    <t>Materijalni rashodi</t>
  </si>
  <si>
    <t>Naknade troškova zaspolenima</t>
  </si>
  <si>
    <t>Rashodi za materijal i energiju</t>
  </si>
  <si>
    <t>Dopr. za plaće</t>
  </si>
  <si>
    <t>Rashodi za usluge</t>
  </si>
  <si>
    <t>Ostali nespomenuti rashodi poslovanja</t>
  </si>
  <si>
    <t>Financijski rashodi</t>
  </si>
  <si>
    <t>Ostali financijski rashodi</t>
  </si>
  <si>
    <t>Dimnjačarske usluge</t>
  </si>
  <si>
    <t>Naknada za invalide</t>
  </si>
  <si>
    <t>Rashodi protokola ( vijenci, cvijeće)</t>
  </si>
  <si>
    <t>PLAN ZA</t>
  </si>
  <si>
    <t>PROGRAM: REKONSTRUKCIJA VRTIĆA</t>
  </si>
  <si>
    <t>1</t>
  </si>
  <si>
    <t>4</t>
  </si>
  <si>
    <t>Najam prostora ( Sv. Ana)</t>
  </si>
  <si>
    <t>Reprezentacija</t>
  </si>
  <si>
    <t>Projekcija za 2021.</t>
  </si>
  <si>
    <t xml:space="preserve"> PROGRAM: REKONSTRUKCIJA VRTIĆA</t>
  </si>
  <si>
    <t>UKUPNO : REDOVNI PROGRAM</t>
  </si>
  <si>
    <t xml:space="preserve"> -MZOS  --KAMATA</t>
  </si>
  <si>
    <t>ukupno lokalni proračun</t>
  </si>
  <si>
    <t>Upalate roditelja</t>
  </si>
  <si>
    <t>Ostali prihod - kamata</t>
  </si>
  <si>
    <t>Rashodi za materijal</t>
  </si>
  <si>
    <t>Sitan inventar</t>
  </si>
  <si>
    <t>2020godinu</t>
  </si>
  <si>
    <t xml:space="preserve">Projekcija za  2021.g. </t>
  </si>
  <si>
    <t>Projekcija za 2022.g.</t>
  </si>
  <si>
    <t>2020.g.</t>
  </si>
  <si>
    <t xml:space="preserve">manjak iz 2019.g </t>
  </si>
  <si>
    <t>Agencija za plaćanje u poljoprivredi</t>
  </si>
  <si>
    <t>Projekcija za 2022.</t>
  </si>
  <si>
    <t>Financisjki plan 2020.</t>
  </si>
  <si>
    <t>Intelektualne usluge. Ugovor o djelu</t>
  </si>
  <si>
    <t>Intelekt.usluge -ugovor o djelu</t>
  </si>
  <si>
    <t>SVEUKUPNO - FINANCIJSKI PLAN ZA 2020.G.</t>
  </si>
  <si>
    <t>FINANCISKI PLAN</t>
  </si>
  <si>
    <t>didaktika</t>
  </si>
  <si>
    <t>MINIST. DEMOG.    I  APPRRR</t>
  </si>
  <si>
    <t>Ministarsatvo demografije</t>
  </si>
  <si>
    <t>Ministarstvo obrazovanja i sporta</t>
  </si>
  <si>
    <t>Naknade za zaposlene</t>
  </si>
  <si>
    <t>Nagrade za zaposlene- jubilarne</t>
  </si>
  <si>
    <t>Regres</t>
  </si>
  <si>
    <t>Božičnica i darovi za djecu</t>
  </si>
  <si>
    <t>Naknade za prijevoz na službenom putu</t>
  </si>
  <si>
    <t xml:space="preserve"> Dnevnice za službena putovanja</t>
  </si>
  <si>
    <t>Materijal za higijenske potrebštine</t>
  </si>
  <si>
    <t xml:space="preserve">Ostale zdravstvene usluge </t>
  </si>
  <si>
    <t>Zdravstvene usluge- analiza kuhinje</t>
  </si>
  <si>
    <t>Ostale usluge promidžbe</t>
  </si>
  <si>
    <t>Ostale intelektualne usluge</t>
  </si>
  <si>
    <t>400-02/19-01/01</t>
  </si>
  <si>
    <t>2104/01-05-02-19-1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</si>
</sst>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&quot;Da&quot;;&quot;Da&quot;;&quot;Ne&quot;"/>
    <numFmt numFmtId="183" formatCode="&quot;Istina&quot;;&quot;Istina&quot;;&quot;Laž&quot;"/>
    <numFmt numFmtId="184" formatCode="&quot;Uključeno&quot;;&quot;Uključeno&quot;;&quot;Isključeno&quot;"/>
    <numFmt numFmtId="185" formatCode="#,##0\ &quot;kn&quot;"/>
    <numFmt numFmtId="186" formatCode="#,##0_ ;\-#,##0\ 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3"/>
      <name val="Times New Roman"/>
      <family val="1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48"/>
      <name val="Times New Roman"/>
      <family val="1"/>
    </font>
    <font>
      <b/>
      <sz val="12"/>
      <color indexed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17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B050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  <diagonal style="thin"/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/>
    </border>
    <border diagonalDown="1">
      <left style="thin">
        <color theme="0" tint="-0.3499799966812134"/>
      </left>
      <right style="thin">
        <color theme="0" tint="-0.3499799966812134"/>
      </right>
      <top>
        <color indexed="63"/>
      </top>
      <bottom style="thin"/>
      <diagonal style="thin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dashed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dashed"/>
      <bottom style="dashed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3" fillId="33" borderId="0" xfId="0" applyNumberFormat="1" applyFont="1" applyFill="1" applyBorder="1" applyAlignment="1" quotePrefix="1">
      <alignment horizontal="left"/>
    </xf>
    <xf numFmtId="3" fontId="3" fillId="0" borderId="0" xfId="0" applyNumberFormat="1" applyFont="1" applyFill="1" applyBorder="1" applyAlignment="1" quotePrefix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 horizontal="left"/>
    </xf>
    <xf numFmtId="3" fontId="4" fillId="0" borderId="0" xfId="0" applyNumberFormat="1" applyFont="1" applyAlignment="1" quotePrefix="1">
      <alignment horizontal="center"/>
    </xf>
    <xf numFmtId="3" fontId="1" fillId="0" borderId="0" xfId="0" applyNumberFormat="1" applyFont="1" applyAlignment="1">
      <alignment wrapText="1"/>
    </xf>
    <xf numFmtId="3" fontId="3" fillId="0" borderId="0" xfId="0" applyNumberFormat="1" applyFont="1" applyFill="1" applyBorder="1" applyAlignment="1" quotePrefix="1">
      <alignment horizontal="left" wrapText="1"/>
    </xf>
    <xf numFmtId="3" fontId="2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1" fillId="0" borderId="0" xfId="0" applyNumberFormat="1" applyFont="1" applyBorder="1" applyAlignment="1" quotePrefix="1">
      <alignment horizontal="center" vertical="justify" wrapText="1"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49" fontId="2" fillId="0" borderId="0" xfId="0" applyNumberFormat="1" applyFont="1" applyAlignment="1">
      <alignment horizontal="center" wrapText="1"/>
    </xf>
    <xf numFmtId="3" fontId="1" fillId="0" borderId="0" xfId="0" applyNumberFormat="1" applyFont="1" applyFill="1" applyAlignment="1">
      <alignment/>
    </xf>
    <xf numFmtId="3" fontId="2" fillId="34" borderId="10" xfId="0" applyNumberFormat="1" applyFont="1" applyFill="1" applyBorder="1" applyAlignment="1">
      <alignment/>
    </xf>
    <xf numFmtId="3" fontId="2" fillId="35" borderId="0" xfId="0" applyNumberFormat="1" applyFont="1" applyFill="1" applyAlignment="1">
      <alignment/>
    </xf>
    <xf numFmtId="3" fontId="1" fillId="10" borderId="0" xfId="0" applyNumberFormat="1" applyFont="1" applyFill="1" applyAlignment="1">
      <alignment/>
    </xf>
    <xf numFmtId="0" fontId="2" fillId="10" borderId="0" xfId="0" applyNumberFormat="1" applyFont="1" applyFill="1" applyAlignment="1">
      <alignment horizontal="center"/>
    </xf>
    <xf numFmtId="3" fontId="2" fillId="10" borderId="0" xfId="0" applyNumberFormat="1" applyFont="1" applyFill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0" fillId="36" borderId="16" xfId="0" applyFill="1" applyBorder="1" applyAlignment="1">
      <alignment/>
    </xf>
    <xf numFmtId="0" fontId="0" fillId="37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7" borderId="17" xfId="0" applyFill="1" applyBorder="1" applyAlignment="1">
      <alignment/>
    </xf>
    <xf numFmtId="0" fontId="0" fillId="0" borderId="19" xfId="0" applyBorder="1" applyAlignment="1">
      <alignment/>
    </xf>
    <xf numFmtId="0" fontId="0" fillId="36" borderId="17" xfId="0" applyFill="1" applyBorder="1" applyAlignment="1">
      <alignment/>
    </xf>
    <xf numFmtId="3" fontId="3" fillId="36" borderId="0" xfId="0" applyNumberFormat="1" applyFont="1" applyFill="1" applyBorder="1" applyAlignment="1" quotePrefix="1">
      <alignment horizontal="left"/>
    </xf>
    <xf numFmtId="3" fontId="1" fillId="36" borderId="0" xfId="0" applyNumberFormat="1" applyFont="1" applyFill="1" applyAlignment="1">
      <alignment/>
    </xf>
    <xf numFmtId="3" fontId="3" fillId="36" borderId="0" xfId="0" applyNumberFormat="1" applyFont="1" applyFill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left"/>
    </xf>
    <xf numFmtId="3" fontId="54" fillId="0" borderId="0" xfId="0" applyNumberFormat="1" applyFont="1" applyBorder="1" applyAlignment="1">
      <alignment/>
    </xf>
    <xf numFmtId="3" fontId="55" fillId="0" borderId="11" xfId="0" applyNumberFormat="1" applyFont="1" applyBorder="1" applyAlignment="1">
      <alignment horizontal="center" wrapText="1"/>
    </xf>
    <xf numFmtId="3" fontId="55" fillId="0" borderId="0" xfId="42" applyNumberFormat="1" applyFont="1" applyAlignment="1">
      <alignment/>
    </xf>
    <xf numFmtId="4" fontId="55" fillId="0" borderId="0" xfId="42" applyNumberFormat="1" applyFont="1" applyAlignment="1">
      <alignment/>
    </xf>
    <xf numFmtId="3" fontId="13" fillId="0" borderId="11" xfId="0" applyNumberFormat="1" applyFont="1" applyBorder="1" applyAlignment="1">
      <alignment wrapText="1"/>
    </xf>
    <xf numFmtId="3" fontId="14" fillId="0" borderId="0" xfId="0" applyNumberFormat="1" applyFont="1" applyAlignment="1">
      <alignment wrapText="1"/>
    </xf>
    <xf numFmtId="3" fontId="13" fillId="0" borderId="0" xfId="0" applyNumberFormat="1" applyFont="1" applyAlignment="1">
      <alignment wrapText="1"/>
    </xf>
    <xf numFmtId="3" fontId="14" fillId="0" borderId="10" xfId="0" applyNumberFormat="1" applyFont="1" applyBorder="1" applyAlignment="1">
      <alignment/>
    </xf>
    <xf numFmtId="3" fontId="54" fillId="0" borderId="11" xfId="0" applyNumberFormat="1" applyFont="1" applyBorder="1" applyAlignment="1">
      <alignment/>
    </xf>
    <xf numFmtId="3" fontId="54" fillId="0" borderId="0" xfId="0" applyNumberFormat="1" applyFont="1" applyAlignment="1">
      <alignment/>
    </xf>
    <xf numFmtId="3" fontId="54" fillId="0" borderId="10" xfId="0" applyNumberFormat="1" applyFont="1" applyBorder="1" applyAlignment="1">
      <alignment/>
    </xf>
    <xf numFmtId="3" fontId="1" fillId="38" borderId="0" xfId="0" applyNumberFormat="1" applyFont="1" applyFill="1" applyAlignment="1">
      <alignment/>
    </xf>
    <xf numFmtId="0" fontId="2" fillId="38" borderId="0" xfId="0" applyNumberFormat="1" applyFont="1" applyFill="1" applyAlignment="1">
      <alignment horizontal="center"/>
    </xf>
    <xf numFmtId="0" fontId="2" fillId="38" borderId="0" xfId="0" applyNumberFormat="1" applyFont="1" applyFill="1" applyAlignment="1">
      <alignment horizontal="left"/>
    </xf>
    <xf numFmtId="3" fontId="2" fillId="38" borderId="0" xfId="0" applyNumberFormat="1" applyFont="1" applyFill="1" applyAlignment="1">
      <alignment/>
    </xf>
    <xf numFmtId="0" fontId="15" fillId="38" borderId="0" xfId="0" applyFont="1" applyFill="1" applyAlignment="1">
      <alignment horizontal="left"/>
    </xf>
    <xf numFmtId="3" fontId="2" fillId="38" borderId="0" xfId="0" applyNumberFormat="1" applyFont="1" applyFill="1" applyAlignment="1">
      <alignment/>
    </xf>
    <xf numFmtId="0" fontId="2" fillId="38" borderId="0" xfId="0" applyNumberFormat="1" applyFont="1" applyFill="1" applyAlignment="1" quotePrefix="1">
      <alignment horizontal="center"/>
    </xf>
    <xf numFmtId="0" fontId="2" fillId="38" borderId="0" xfId="0" applyNumberFormat="1" applyFont="1" applyFill="1" applyAlignment="1">
      <alignment horizontal="left"/>
    </xf>
    <xf numFmtId="0" fontId="2" fillId="38" borderId="0" xfId="0" applyNumberFormat="1" applyFont="1" applyFill="1" applyAlignment="1">
      <alignment horizontal="center"/>
    </xf>
    <xf numFmtId="3" fontId="4" fillId="38" borderId="0" xfId="0" applyNumberFormat="1" applyFont="1" applyFill="1" applyAlignment="1" quotePrefix="1">
      <alignment horizontal="center"/>
    </xf>
    <xf numFmtId="3" fontId="4" fillId="38" borderId="0" xfId="0" applyNumberFormat="1" applyFont="1" applyFill="1" applyAlignment="1" quotePrefix="1">
      <alignment horizontal="left"/>
    </xf>
    <xf numFmtId="3" fontId="4" fillId="10" borderId="0" xfId="0" applyNumberFormat="1" applyFont="1" applyFill="1" applyAlignment="1" quotePrefix="1">
      <alignment horizontal="center"/>
    </xf>
    <xf numFmtId="49" fontId="2" fillId="35" borderId="0" xfId="0" applyNumberFormat="1" applyFont="1" applyFill="1" applyAlignment="1">
      <alignment horizontal="center" wrapText="1"/>
    </xf>
    <xf numFmtId="0" fontId="2" fillId="35" borderId="0" xfId="0" applyNumberFormat="1" applyFont="1" applyFill="1" applyBorder="1" applyAlignment="1" quotePrefix="1">
      <alignment horizontal="center" vertical="justify" wrapText="1"/>
    </xf>
    <xf numFmtId="186" fontId="2" fillId="35" borderId="0" xfId="0" applyNumberFormat="1" applyFont="1" applyFill="1" applyBorder="1" applyAlignment="1">
      <alignment horizontal="center" wrapText="1"/>
    </xf>
    <xf numFmtId="3" fontId="1" fillId="35" borderId="0" xfId="0" applyNumberFormat="1" applyFont="1" applyFill="1" applyAlignment="1">
      <alignment wrapText="1"/>
    </xf>
    <xf numFmtId="3" fontId="4" fillId="35" borderId="0" xfId="0" applyNumberFormat="1" applyFont="1" applyFill="1" applyAlignment="1">
      <alignment horizontal="left"/>
    </xf>
    <xf numFmtId="3" fontId="1" fillId="0" borderId="20" xfId="0" applyNumberFormat="1" applyFont="1" applyBorder="1" applyAlignment="1">
      <alignment/>
    </xf>
    <xf numFmtId="3" fontId="3" fillId="36" borderId="20" xfId="0" applyNumberFormat="1" applyFont="1" applyFill="1" applyBorder="1" applyAlignment="1" quotePrefix="1">
      <alignment horizontal="left"/>
    </xf>
    <xf numFmtId="3" fontId="1" fillId="0" borderId="20" xfId="0" applyNumberFormat="1" applyFont="1" applyBorder="1" applyAlignment="1">
      <alignment/>
    </xf>
    <xf numFmtId="3" fontId="3" fillId="33" borderId="20" xfId="0" applyNumberFormat="1" applyFont="1" applyFill="1" applyBorder="1" applyAlignment="1" quotePrefix="1">
      <alignment horizontal="left"/>
    </xf>
    <xf numFmtId="3" fontId="2" fillId="0" borderId="20" xfId="0" applyNumberFormat="1" applyFont="1" applyBorder="1" applyAlignment="1">
      <alignment/>
    </xf>
    <xf numFmtId="3" fontId="4" fillId="0" borderId="0" xfId="0" applyNumberFormat="1" applyFont="1" applyAlignment="1" quotePrefix="1">
      <alignment horizontal="left"/>
    </xf>
    <xf numFmtId="3" fontId="16" fillId="0" borderId="0" xfId="0" applyNumberFormat="1" applyFont="1" applyAlignment="1" quotePrefix="1">
      <alignment horizontal="left"/>
    </xf>
    <xf numFmtId="3" fontId="4" fillId="35" borderId="0" xfId="0" applyNumberFormat="1" applyFont="1" applyFill="1" applyAlignment="1">
      <alignment horizontal="center"/>
    </xf>
    <xf numFmtId="3" fontId="2" fillId="10" borderId="20" xfId="0" applyNumberFormat="1" applyFont="1" applyFill="1" applyBorder="1" applyAlignment="1">
      <alignment/>
    </xf>
    <xf numFmtId="3" fontId="2" fillId="38" borderId="20" xfId="0" applyNumberFormat="1" applyFont="1" applyFill="1" applyBorder="1" applyAlignment="1">
      <alignment/>
    </xf>
    <xf numFmtId="3" fontId="1" fillId="39" borderId="0" xfId="0" applyNumberFormat="1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2" fillId="39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left"/>
    </xf>
    <xf numFmtId="3" fontId="54" fillId="0" borderId="0" xfId="0" applyNumberFormat="1" applyFont="1" applyFill="1" applyAlignment="1">
      <alignment/>
    </xf>
    <xf numFmtId="3" fontId="54" fillId="0" borderId="21" xfId="0" applyNumberFormat="1" applyFont="1" applyBorder="1" applyAlignment="1">
      <alignment/>
    </xf>
    <xf numFmtId="3" fontId="14" fillId="0" borderId="21" xfId="0" applyNumberFormat="1" applyFont="1" applyBorder="1" applyAlignment="1">
      <alignment wrapText="1"/>
    </xf>
    <xf numFmtId="3" fontId="55" fillId="0" borderId="21" xfId="42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left"/>
    </xf>
    <xf numFmtId="3" fontId="1" fillId="35" borderId="22" xfId="0" applyNumberFormat="1" applyFont="1" applyFill="1" applyBorder="1" applyAlignment="1">
      <alignment/>
    </xf>
    <xf numFmtId="3" fontId="2" fillId="35" borderId="22" xfId="0" applyNumberFormat="1" applyFont="1" applyFill="1" applyBorder="1" applyAlignment="1">
      <alignment/>
    </xf>
    <xf numFmtId="3" fontId="17" fillId="35" borderId="22" xfId="0" applyNumberFormat="1" applyFont="1" applyFill="1" applyBorder="1" applyAlignment="1">
      <alignment/>
    </xf>
    <xf numFmtId="3" fontId="3" fillId="35" borderId="22" xfId="0" applyNumberFormat="1" applyFont="1" applyFill="1" applyBorder="1" applyAlignment="1" quotePrefix="1">
      <alignment horizontal="left"/>
    </xf>
    <xf numFmtId="0" fontId="0" fillId="35" borderId="22" xfId="0" applyFill="1" applyBorder="1" applyAlignment="1" quotePrefix="1">
      <alignment/>
    </xf>
    <xf numFmtId="3" fontId="3" fillId="35" borderId="22" xfId="0" applyNumberFormat="1" applyFont="1" applyFill="1" applyBorder="1" applyAlignment="1" quotePrefix="1">
      <alignment horizontal="left" wrapText="1"/>
    </xf>
    <xf numFmtId="3" fontId="3" fillId="35" borderId="23" xfId="0" applyNumberFormat="1" applyFont="1" applyFill="1" applyBorder="1" applyAlignment="1" quotePrefix="1">
      <alignment horizontal="left"/>
    </xf>
    <xf numFmtId="3" fontId="54" fillId="0" borderId="11" xfId="0" applyNumberFormat="1" applyFont="1" applyBorder="1" applyAlignment="1">
      <alignment horizontal="right" wrapText="1"/>
    </xf>
    <xf numFmtId="3" fontId="54" fillId="0" borderId="24" xfId="0" applyNumberFormat="1" applyFont="1" applyBorder="1" applyAlignment="1">
      <alignment wrapText="1"/>
    </xf>
    <xf numFmtId="0" fontId="56" fillId="0" borderId="0" xfId="0" applyNumberFormat="1" applyFont="1" applyAlignment="1">
      <alignment horizontal="left"/>
    </xf>
    <xf numFmtId="0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0" fontId="1" fillId="40" borderId="0" xfId="0" applyNumberFormat="1" applyFont="1" applyFill="1" applyAlignment="1">
      <alignment horizontal="left"/>
    </xf>
    <xf numFmtId="0" fontId="56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34" borderId="10" xfId="0" applyNumberFormat="1" applyFont="1" applyFill="1" applyBorder="1" applyAlignment="1">
      <alignment horizontal="left"/>
    </xf>
    <xf numFmtId="0" fontId="2" fillId="39" borderId="10" xfId="0" applyNumberFormat="1" applyFont="1" applyFill="1" applyBorder="1" applyAlignment="1">
      <alignment horizontal="left"/>
    </xf>
    <xf numFmtId="0" fontId="2" fillId="35" borderId="0" xfId="0" applyNumberFormat="1" applyFont="1" applyFill="1" applyBorder="1" applyAlignment="1">
      <alignment horizontal="left" wrapText="1"/>
    </xf>
    <xf numFmtId="0" fontId="2" fillId="10" borderId="0" xfId="0" applyNumberFormat="1" applyFont="1" applyFill="1" applyAlignment="1">
      <alignment horizontal="left"/>
    </xf>
    <xf numFmtId="3" fontId="4" fillId="10" borderId="0" xfId="0" applyNumberFormat="1" applyFont="1" applyFill="1" applyAlignment="1" quotePrefix="1">
      <alignment horizontal="left"/>
    </xf>
    <xf numFmtId="3" fontId="10" fillId="0" borderId="25" xfId="0" applyNumberFormat="1" applyFont="1" applyBorder="1" applyAlignment="1">
      <alignment horizontal="center" wrapText="1"/>
    </xf>
    <xf numFmtId="3" fontId="10" fillId="0" borderId="26" xfId="0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horizontal="center" wrapText="1"/>
    </xf>
    <xf numFmtId="0" fontId="2" fillId="35" borderId="28" xfId="0" applyNumberFormat="1" applyFont="1" applyFill="1" applyBorder="1" applyAlignment="1">
      <alignment horizontal="left" wrapText="1"/>
    </xf>
    <xf numFmtId="0" fontId="0" fillId="40" borderId="0" xfId="0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40" borderId="0" xfId="0" applyNumberFormat="1" applyFont="1" applyFill="1" applyAlignment="1" quotePrefix="1">
      <alignment horizontal="left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1" fillId="40" borderId="0" xfId="0" applyNumberFormat="1" applyFont="1" applyFill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 quotePrefix="1">
      <alignment horizontal="left"/>
    </xf>
    <xf numFmtId="0" fontId="2" fillId="36" borderId="29" xfId="0" applyNumberFormat="1" applyFont="1" applyFill="1" applyBorder="1" applyAlignment="1">
      <alignment horizontal="center" wrapText="1"/>
    </xf>
    <xf numFmtId="0" fontId="2" fillId="36" borderId="31" xfId="0" applyNumberFormat="1" applyFont="1" applyFill="1" applyBorder="1" applyAlignment="1">
      <alignment horizontal="center" wrapText="1"/>
    </xf>
    <xf numFmtId="0" fontId="2" fillId="36" borderId="30" xfId="0" applyNumberFormat="1" applyFont="1" applyFill="1" applyBorder="1" applyAlignment="1">
      <alignment horizontal="center" wrapText="1"/>
    </xf>
    <xf numFmtId="0" fontId="2" fillId="36" borderId="23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left"/>
    </xf>
    <xf numFmtId="3" fontId="1" fillId="0" borderId="32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0" fontId="2" fillId="0" borderId="25" xfId="0" applyNumberFormat="1" applyFont="1" applyBorder="1" applyAlignment="1" quotePrefix="1">
      <alignment horizontal="center" vertical="justify" wrapText="1"/>
    </xf>
    <xf numFmtId="3" fontId="2" fillId="0" borderId="25" xfId="0" applyNumberFormat="1" applyFont="1" applyBorder="1" applyAlignment="1">
      <alignment horizontal="center" wrapText="1"/>
    </xf>
    <xf numFmtId="3" fontId="9" fillId="0" borderId="25" xfId="0" applyNumberFormat="1" applyFont="1" applyBorder="1" applyAlignment="1">
      <alignment horizontal="center" wrapText="1"/>
    </xf>
    <xf numFmtId="3" fontId="2" fillId="0" borderId="26" xfId="0" applyNumberFormat="1" applyFont="1" applyBorder="1" applyAlignment="1">
      <alignment horizontal="center" wrapText="1"/>
    </xf>
    <xf numFmtId="3" fontId="2" fillId="0" borderId="27" xfId="0" applyNumberFormat="1" applyFont="1" applyBorder="1" applyAlignment="1">
      <alignment horizontal="center" wrapText="1"/>
    </xf>
    <xf numFmtId="3" fontId="2" fillId="0" borderId="34" xfId="0" applyNumberFormat="1" applyFont="1" applyBorder="1" applyAlignment="1">
      <alignment horizontal="left"/>
    </xf>
    <xf numFmtId="3" fontId="2" fillId="0" borderId="35" xfId="0" applyNumberFormat="1" applyFont="1" applyBorder="1" applyAlignment="1">
      <alignment horizontal="left"/>
    </xf>
    <xf numFmtId="3" fontId="2" fillId="0" borderId="36" xfId="0" applyNumberFormat="1" applyFont="1" applyBorder="1" applyAlignment="1">
      <alignment horizontal="left"/>
    </xf>
    <xf numFmtId="3" fontId="1" fillId="0" borderId="2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left"/>
    </xf>
    <xf numFmtId="0" fontId="2" fillId="0" borderId="3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3" fontId="3" fillId="35" borderId="0" xfId="0" applyNumberFormat="1" applyFont="1" applyFill="1" applyBorder="1" applyAlignment="1" quotePrefix="1">
      <alignment horizontal="left"/>
    </xf>
    <xf numFmtId="0" fontId="1" fillId="0" borderId="0" xfId="0" applyNumberFormat="1" applyFont="1" applyAlignment="1" quotePrefix="1">
      <alignment horizontal="left"/>
    </xf>
    <xf numFmtId="0" fontId="56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16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3" fillId="0" borderId="0" xfId="0" applyNumberFormat="1" applyFont="1" applyFill="1" applyBorder="1" applyAlignment="1" quotePrefix="1">
      <alignment horizontal="left"/>
    </xf>
    <xf numFmtId="0" fontId="2" fillId="0" borderId="29" xfId="0" applyNumberFormat="1" applyFont="1" applyBorder="1" applyAlignment="1">
      <alignment horizontal="center" wrapText="1"/>
    </xf>
    <xf numFmtId="0" fontId="2" fillId="0" borderId="31" xfId="0" applyNumberFormat="1" applyFont="1" applyBorder="1" applyAlignment="1">
      <alignment horizontal="center" wrapText="1"/>
    </xf>
    <xf numFmtId="0" fontId="2" fillId="0" borderId="30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0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6" width="3.00390625" style="1" customWidth="1"/>
    <col min="7" max="7" width="5.28125" style="1" customWidth="1"/>
    <col min="8" max="8" width="13.7109375" style="8" customWidth="1"/>
    <col min="9" max="9" width="4.421875" style="8" customWidth="1"/>
    <col min="10" max="10" width="34.140625" style="9" customWidth="1"/>
    <col min="11" max="11" width="13.57421875" style="1" customWidth="1"/>
    <col min="12" max="12" width="11.7109375" style="13" customWidth="1"/>
    <col min="13" max="13" width="10.57421875" style="13" customWidth="1"/>
    <col min="14" max="14" width="8.140625" style="13" customWidth="1"/>
    <col min="15" max="15" width="10.8515625" style="1" customWidth="1"/>
    <col min="16" max="16" width="10.57421875" style="1" customWidth="1"/>
    <col min="17" max="17" width="10.140625" style="1" customWidth="1"/>
    <col min="18" max="18" width="11.140625" style="1" customWidth="1"/>
    <col min="19" max="19" width="12.28125" style="81" customWidth="1"/>
    <col min="20" max="20" width="7.7109375" style="1" customWidth="1"/>
    <col min="21" max="16384" width="9.140625" style="1" customWidth="1"/>
  </cols>
  <sheetData>
    <row r="1" spans="1:19" s="48" customFormat="1" ht="20.25" customHeight="1">
      <c r="A1" s="49" t="s">
        <v>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82"/>
    </row>
    <row r="2" spans="1:19" s="48" customFormat="1" ht="20.25" customHeight="1">
      <c r="A2" s="49" t="s">
        <v>63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82"/>
    </row>
    <row r="3" spans="1:19" s="48" customFormat="1" ht="20.25" customHeight="1">
      <c r="A3" s="49" t="s">
        <v>64</v>
      </c>
      <c r="B3" s="47"/>
      <c r="C3" s="47"/>
      <c r="D3" s="47"/>
      <c r="E3" s="47"/>
      <c r="F3" s="47"/>
      <c r="G3" s="47"/>
      <c r="H3" s="47"/>
      <c r="I3" s="47"/>
      <c r="J3" s="47" t="s">
        <v>73</v>
      </c>
      <c r="K3" s="47"/>
      <c r="L3" s="47"/>
      <c r="M3" s="47"/>
      <c r="N3" s="47"/>
      <c r="O3" s="47"/>
      <c r="P3" s="47"/>
      <c r="Q3" s="47"/>
      <c r="R3" s="47"/>
      <c r="S3" s="82"/>
    </row>
    <row r="4" spans="1:19" s="48" customFormat="1" ht="20.25" customHeight="1">
      <c r="A4" s="49" t="s">
        <v>65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82"/>
    </row>
    <row r="5" spans="1:19" s="48" customFormat="1" ht="20.25" customHeight="1">
      <c r="A5" s="49" t="s">
        <v>66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82"/>
    </row>
    <row r="6" spans="1:19" s="48" customFormat="1" ht="20.25" customHeight="1">
      <c r="A6" s="49" t="s">
        <v>67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82"/>
    </row>
    <row r="7" spans="1:19" s="48" customFormat="1" ht="20.25" customHeight="1">
      <c r="A7" s="49" t="s">
        <v>69</v>
      </c>
      <c r="B7" s="47"/>
      <c r="C7" s="47"/>
      <c r="D7" s="47"/>
      <c r="E7" s="47"/>
      <c r="F7" s="47" t="s">
        <v>138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82"/>
    </row>
    <row r="8" spans="1:19" s="48" customFormat="1" ht="20.25" customHeight="1">
      <c r="A8" s="49" t="s">
        <v>70</v>
      </c>
      <c r="B8" s="47"/>
      <c r="C8" s="47"/>
      <c r="D8" s="47"/>
      <c r="E8" s="47" t="s">
        <v>139</v>
      </c>
      <c r="F8" s="47"/>
      <c r="G8" s="47"/>
      <c r="H8" s="47"/>
      <c r="I8" s="47"/>
      <c r="J8" s="47"/>
      <c r="K8" s="49" t="s">
        <v>122</v>
      </c>
      <c r="L8" s="47" t="s">
        <v>96</v>
      </c>
      <c r="M8" s="47" t="s">
        <v>111</v>
      </c>
      <c r="N8" s="47"/>
      <c r="O8" s="47"/>
      <c r="P8" s="47"/>
      <c r="Q8" s="47"/>
      <c r="R8" s="47"/>
      <c r="S8" s="82"/>
    </row>
    <row r="9" spans="1:19" ht="38.25" customHeight="1" thickBot="1">
      <c r="A9" s="140" t="s">
        <v>70</v>
      </c>
      <c r="B9" s="140"/>
      <c r="C9" s="140"/>
      <c r="D9" s="140"/>
      <c r="E9" s="140"/>
      <c r="F9" s="140"/>
      <c r="G9" s="140"/>
      <c r="H9" s="140"/>
      <c r="I9" s="51" t="s">
        <v>68</v>
      </c>
      <c r="J9" s="22" t="s">
        <v>114</v>
      </c>
      <c r="K9" s="54" t="s">
        <v>45</v>
      </c>
      <c r="L9" s="57" t="s">
        <v>43</v>
      </c>
      <c r="M9" s="61" t="s">
        <v>44</v>
      </c>
      <c r="N9" s="61"/>
      <c r="O9" s="50"/>
      <c r="P9" s="21"/>
      <c r="Q9" s="21"/>
      <c r="R9" s="114" t="s">
        <v>112</v>
      </c>
      <c r="S9" s="115" t="s">
        <v>113</v>
      </c>
    </row>
    <row r="10" spans="1:15" ht="17.25" customHeight="1" thickTop="1">
      <c r="A10" s="145" t="s">
        <v>0</v>
      </c>
      <c r="B10" s="145"/>
      <c r="C10" s="145"/>
      <c r="D10" s="145"/>
      <c r="E10" s="145"/>
      <c r="F10" s="145"/>
      <c r="G10" s="145"/>
      <c r="H10" s="145"/>
      <c r="I10" s="2">
        <v>1</v>
      </c>
      <c r="J10" s="3"/>
      <c r="K10" s="55">
        <v>364015</v>
      </c>
      <c r="L10" s="58">
        <v>3860142</v>
      </c>
      <c r="M10" s="62">
        <v>4103657</v>
      </c>
      <c r="N10" s="62"/>
      <c r="O10" s="24"/>
    </row>
    <row r="11" spans="8:15" ht="17.25" customHeight="1" hidden="1">
      <c r="H11" s="2"/>
      <c r="I11" s="2"/>
      <c r="J11" s="3"/>
      <c r="K11" s="55"/>
      <c r="L11" s="58"/>
      <c r="M11" s="62"/>
      <c r="N11" s="62"/>
      <c r="O11" s="24"/>
    </row>
    <row r="12" spans="8:15" ht="17.25" customHeight="1" hidden="1">
      <c r="H12" s="2"/>
      <c r="I12" s="2"/>
      <c r="J12" s="3"/>
      <c r="K12" s="55"/>
      <c r="L12" s="58"/>
      <c r="M12" s="62"/>
      <c r="N12" s="62"/>
      <c r="O12" s="24"/>
    </row>
    <row r="13" spans="8:15" ht="17.25" customHeight="1" hidden="1">
      <c r="H13" s="2"/>
      <c r="I13" s="2"/>
      <c r="J13" s="3"/>
      <c r="K13" s="55"/>
      <c r="L13" s="58"/>
      <c r="M13" s="62"/>
      <c r="N13" s="62"/>
      <c r="O13" s="24"/>
    </row>
    <row r="14" spans="8:15" ht="17.25" customHeight="1" hidden="1">
      <c r="H14" s="2"/>
      <c r="I14" s="2"/>
      <c r="J14" s="3"/>
      <c r="K14" s="55"/>
      <c r="L14" s="58"/>
      <c r="M14" s="62"/>
      <c r="N14" s="62"/>
      <c r="O14" s="24"/>
    </row>
    <row r="15" spans="8:15" ht="17.25" customHeight="1" hidden="1">
      <c r="H15" s="2"/>
      <c r="I15" s="2"/>
      <c r="J15" s="3"/>
      <c r="K15" s="55"/>
      <c r="L15" s="58"/>
      <c r="M15" s="62"/>
      <c r="N15" s="62"/>
      <c r="O15" s="24"/>
    </row>
    <row r="16" spans="1:19" s="17" customFormat="1" ht="16.5" thickBot="1">
      <c r="A16" s="139" t="s">
        <v>115</v>
      </c>
      <c r="B16" s="139"/>
      <c r="C16" s="139"/>
      <c r="D16" s="139"/>
      <c r="E16" s="139"/>
      <c r="F16" s="139"/>
      <c r="G16" s="139"/>
      <c r="H16" s="139"/>
      <c r="I16" s="25">
        <v>1</v>
      </c>
      <c r="J16" s="26"/>
      <c r="K16" s="55"/>
      <c r="L16" s="58">
        <v>70000</v>
      </c>
      <c r="M16" s="62">
        <v>70000</v>
      </c>
      <c r="N16" s="62"/>
      <c r="O16" s="15"/>
      <c r="S16" s="83"/>
    </row>
    <row r="17" spans="1:19" ht="14.25" customHeight="1" thickBot="1">
      <c r="A17" s="154" t="s">
        <v>106</v>
      </c>
      <c r="B17" s="155"/>
      <c r="C17" s="155"/>
      <c r="D17" s="155"/>
      <c r="E17" s="155"/>
      <c r="F17" s="155"/>
      <c r="G17" s="155"/>
      <c r="H17" s="156"/>
      <c r="I17" s="106">
        <v>1</v>
      </c>
      <c r="J17" s="105"/>
      <c r="K17" s="100">
        <v>364015</v>
      </c>
      <c r="L17" s="99">
        <v>3930142</v>
      </c>
      <c r="M17" s="98">
        <v>4173657</v>
      </c>
      <c r="N17" s="62"/>
      <c r="O17" s="24"/>
      <c r="R17" s="1">
        <v>4345655</v>
      </c>
      <c r="S17" s="81">
        <v>4504910</v>
      </c>
    </row>
    <row r="18" spans="1:19" ht="15.75">
      <c r="A18" s="145" t="s">
        <v>47</v>
      </c>
      <c r="B18" s="145"/>
      <c r="C18" s="145"/>
      <c r="D18" s="145"/>
      <c r="E18" s="145"/>
      <c r="F18" s="145"/>
      <c r="G18" s="145"/>
      <c r="H18" s="145"/>
      <c r="I18" s="2">
        <v>1</v>
      </c>
      <c r="J18" s="3"/>
      <c r="K18" s="56">
        <v>1500</v>
      </c>
      <c r="L18" s="59">
        <v>53500</v>
      </c>
      <c r="M18" s="62">
        <v>55000</v>
      </c>
      <c r="N18" s="62"/>
      <c r="O18" s="24"/>
      <c r="P18" s="15"/>
      <c r="R18" s="1">
        <v>55000</v>
      </c>
      <c r="S18" s="81">
        <v>55000</v>
      </c>
    </row>
    <row r="19" spans="1:19" ht="15.75">
      <c r="A19" s="2" t="s">
        <v>107</v>
      </c>
      <c r="B19" s="2"/>
      <c r="C19" s="2"/>
      <c r="D19" s="2"/>
      <c r="E19" s="2"/>
      <c r="F19" s="2"/>
      <c r="G19" s="2"/>
      <c r="H19" s="2"/>
      <c r="I19" s="2">
        <v>1</v>
      </c>
      <c r="J19" s="53"/>
      <c r="K19" s="56">
        <v>56000</v>
      </c>
      <c r="L19" s="59">
        <v>1000000</v>
      </c>
      <c r="M19" s="97">
        <v>1056000</v>
      </c>
      <c r="N19" s="62"/>
      <c r="O19" s="24"/>
      <c r="P19" s="15"/>
      <c r="R19" s="1">
        <v>1060000</v>
      </c>
      <c r="S19" s="81">
        <v>1065000</v>
      </c>
    </row>
    <row r="20" spans="1:18" ht="15.75">
      <c r="A20" s="2" t="s">
        <v>125</v>
      </c>
      <c r="B20" s="2"/>
      <c r="C20" s="2"/>
      <c r="D20" s="2"/>
      <c r="E20" s="2"/>
      <c r="F20" s="2"/>
      <c r="G20" s="2"/>
      <c r="H20" s="2"/>
      <c r="I20" s="2">
        <v>4</v>
      </c>
      <c r="J20" s="53"/>
      <c r="K20" s="56"/>
      <c r="L20" s="59">
        <v>1228520</v>
      </c>
      <c r="M20" s="97">
        <v>1228520</v>
      </c>
      <c r="N20" s="62"/>
      <c r="O20" s="24"/>
      <c r="P20" s="15"/>
      <c r="R20" s="1">
        <v>782000</v>
      </c>
    </row>
    <row r="21" spans="1:16" ht="15.75">
      <c r="A21" s="2" t="s">
        <v>116</v>
      </c>
      <c r="B21" s="2"/>
      <c r="C21" s="2"/>
      <c r="D21" s="2"/>
      <c r="E21" s="2"/>
      <c r="F21" s="2"/>
      <c r="G21" s="2"/>
      <c r="H21" s="2"/>
      <c r="I21" s="2">
        <v>4</v>
      </c>
      <c r="J21" s="53"/>
      <c r="K21" s="56"/>
      <c r="L21" s="59">
        <v>915435</v>
      </c>
      <c r="M21" s="97">
        <v>915435</v>
      </c>
      <c r="N21" s="62"/>
      <c r="O21" s="24"/>
      <c r="P21" s="15"/>
    </row>
    <row r="22" spans="1:19" ht="15.75">
      <c r="A22" s="2" t="s">
        <v>126</v>
      </c>
      <c r="B22" s="2"/>
      <c r="C22" s="2"/>
      <c r="D22" s="2"/>
      <c r="E22" s="2"/>
      <c r="F22" s="2"/>
      <c r="G22" s="2"/>
      <c r="H22" s="2"/>
      <c r="I22" s="2">
        <v>4</v>
      </c>
      <c r="J22" s="53"/>
      <c r="K22" s="56">
        <v>1920</v>
      </c>
      <c r="L22" s="59">
        <v>22200</v>
      </c>
      <c r="M22" s="97">
        <v>24120</v>
      </c>
      <c r="N22" s="62"/>
      <c r="O22" s="24"/>
      <c r="P22" s="15"/>
      <c r="R22" s="1">
        <v>26000</v>
      </c>
      <c r="S22" s="81">
        <v>26000</v>
      </c>
    </row>
    <row r="23" spans="1:19" ht="15.75">
      <c r="A23" s="2" t="s">
        <v>108</v>
      </c>
      <c r="B23" s="2"/>
      <c r="C23" s="2"/>
      <c r="D23" s="2"/>
      <c r="E23" s="2"/>
      <c r="F23" s="2"/>
      <c r="G23" s="2"/>
      <c r="H23" s="2"/>
      <c r="I23" s="2">
        <v>1</v>
      </c>
      <c r="J23" s="53"/>
      <c r="K23" s="56"/>
      <c r="L23" s="59">
        <v>50</v>
      </c>
      <c r="M23" s="97">
        <v>50</v>
      </c>
      <c r="N23" s="62"/>
      <c r="O23" s="24"/>
      <c r="P23" s="15"/>
      <c r="R23" s="1">
        <v>50</v>
      </c>
      <c r="S23" s="101">
        <v>50</v>
      </c>
    </row>
    <row r="24" spans="1:19" ht="15.75">
      <c r="A24" s="159" t="s">
        <v>1</v>
      </c>
      <c r="B24" s="159"/>
      <c r="C24" s="159"/>
      <c r="D24" s="159"/>
      <c r="E24" s="159"/>
      <c r="F24" s="159"/>
      <c r="G24" s="159"/>
      <c r="H24" s="159"/>
      <c r="I24" s="159"/>
      <c r="J24" s="159"/>
      <c r="K24" s="60">
        <f>SUM(K17:K22)</f>
        <v>423435</v>
      </c>
      <c r="L24" s="60">
        <f>SUM(L17:L23)</f>
        <v>7149847</v>
      </c>
      <c r="M24" s="60">
        <f>SUM(M17:M23)</f>
        <v>7452782</v>
      </c>
      <c r="N24" s="63"/>
      <c r="O24" s="23"/>
      <c r="P24" s="20"/>
      <c r="Q24" s="20"/>
      <c r="R24" s="60">
        <f>SUM(R10:R23)</f>
        <v>6268705</v>
      </c>
      <c r="S24" s="60">
        <f>SUM(S10:S23)</f>
        <v>5650960</v>
      </c>
    </row>
    <row r="25" spans="1:19" ht="7.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</row>
    <row r="26" spans="8:17" ht="15.75" customHeight="1" hidden="1">
      <c r="H26" s="2"/>
      <c r="I26" s="2"/>
      <c r="J26" s="3"/>
      <c r="L26" s="13" t="e">
        <f>+J24-#REF!-#REF!-#REF!-#REF!-#REF!-#REF!-#REF!-#REF!-#REF!-#REF!</f>
        <v>#REF!</v>
      </c>
      <c r="O26" s="1" t="e">
        <f>+J10-#REF!-#REF!-#REF!-#REF!-#REF!-#REF!-#REF!-#REF!-#REF!-#REF!</f>
        <v>#REF!</v>
      </c>
      <c r="Q26" s="1" t="e">
        <f>+#REF!-#REF!-#REF!-#REF!-#REF!-#REF!-#REF!-#REF!-#REF!-#REF!-#REF!</f>
        <v>#REF!</v>
      </c>
    </row>
    <row r="27" spans="1:19" ht="20.25" customHeight="1">
      <c r="A27" s="163" t="s">
        <v>6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6"/>
      <c r="S27" s="84"/>
    </row>
    <row r="28" spans="1:19" ht="10.5" customHeight="1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</row>
    <row r="29" spans="1:19" ht="27" customHeight="1">
      <c r="A29" s="146" t="s">
        <v>53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8"/>
    </row>
    <row r="30" spans="1:19" ht="15.75">
      <c r="A30" s="134" t="s">
        <v>52</v>
      </c>
      <c r="B30" s="135"/>
      <c r="C30" s="135"/>
      <c r="D30" s="135"/>
      <c r="E30" s="135"/>
      <c r="F30" s="135"/>
      <c r="G30" s="135"/>
      <c r="H30" s="149" t="s">
        <v>71</v>
      </c>
      <c r="I30" s="160" t="s">
        <v>7</v>
      </c>
      <c r="J30" s="161"/>
      <c r="K30" s="161"/>
      <c r="L30" s="161"/>
      <c r="M30" s="161"/>
      <c r="N30" s="161"/>
      <c r="O30" s="161"/>
      <c r="P30" s="161"/>
      <c r="Q30" s="161"/>
      <c r="R30" s="161"/>
      <c r="S30" s="162"/>
    </row>
    <row r="31" spans="1:19" s="13" customFormat="1" ht="49.5" customHeight="1">
      <c r="A31" s="136"/>
      <c r="B31" s="137"/>
      <c r="C31" s="137"/>
      <c r="D31" s="137"/>
      <c r="E31" s="137"/>
      <c r="F31" s="137"/>
      <c r="G31" s="137"/>
      <c r="H31" s="149"/>
      <c r="I31" s="141" t="s">
        <v>2</v>
      </c>
      <c r="J31" s="142"/>
      <c r="K31" s="150" t="s">
        <v>118</v>
      </c>
      <c r="L31" s="150" t="s">
        <v>51</v>
      </c>
      <c r="M31" s="151" t="s">
        <v>81</v>
      </c>
      <c r="N31" s="151" t="s">
        <v>105</v>
      </c>
      <c r="O31" s="127" t="s">
        <v>46</v>
      </c>
      <c r="P31" s="127" t="s">
        <v>124</v>
      </c>
      <c r="Q31" s="128" t="s">
        <v>82</v>
      </c>
      <c r="R31" s="152" t="s">
        <v>102</v>
      </c>
      <c r="S31" s="150" t="s">
        <v>117</v>
      </c>
    </row>
    <row r="32" spans="1:19" s="13" customFormat="1" ht="13.5" customHeight="1">
      <c r="A32" s="28" t="s">
        <v>98</v>
      </c>
      <c r="B32" s="28" t="s">
        <v>99</v>
      </c>
      <c r="C32" s="28"/>
      <c r="D32" s="28"/>
      <c r="E32" s="28"/>
      <c r="F32" s="28"/>
      <c r="G32" s="28"/>
      <c r="H32" s="149"/>
      <c r="I32" s="143"/>
      <c r="J32" s="144"/>
      <c r="K32" s="150"/>
      <c r="L32" s="150"/>
      <c r="M32" s="151"/>
      <c r="N32" s="151"/>
      <c r="O32" s="127"/>
      <c r="P32" s="127"/>
      <c r="Q32" s="129"/>
      <c r="R32" s="153"/>
      <c r="S32" s="150"/>
    </row>
    <row r="33" spans="1:19" s="79" customFormat="1" ht="16.5" customHeight="1">
      <c r="A33" s="76"/>
      <c r="B33" s="76"/>
      <c r="C33" s="76"/>
      <c r="D33" s="76"/>
      <c r="E33" s="76"/>
      <c r="F33" s="76"/>
      <c r="G33" s="76"/>
      <c r="H33" s="77">
        <v>3</v>
      </c>
      <c r="I33" s="130" t="s">
        <v>42</v>
      </c>
      <c r="J33" s="130"/>
      <c r="K33" s="78">
        <f aca="true" t="shared" si="0" ref="K33:S33">K34+K47+K96</f>
        <v>6431284</v>
      </c>
      <c r="L33" s="78">
        <f t="shared" si="0"/>
        <v>4091094</v>
      </c>
      <c r="M33" s="78">
        <f t="shared" si="0"/>
        <v>55000</v>
      </c>
      <c r="N33" s="78">
        <f t="shared" si="0"/>
        <v>24170</v>
      </c>
      <c r="O33" s="78">
        <f t="shared" si="0"/>
        <v>1032500</v>
      </c>
      <c r="P33" s="78">
        <f t="shared" si="0"/>
        <v>1228520</v>
      </c>
      <c r="Q33" s="78">
        <f t="shared" si="0"/>
        <v>415435</v>
      </c>
      <c r="R33" s="78">
        <f t="shared" si="0"/>
        <v>6218705</v>
      </c>
      <c r="S33" s="78">
        <f t="shared" si="0"/>
        <v>5595960</v>
      </c>
    </row>
    <row r="34" spans="1:19" s="29" customFormat="1" ht="14.25" customHeight="1">
      <c r="A34" s="32"/>
      <c r="B34" s="32"/>
      <c r="C34" s="32"/>
      <c r="D34" s="32"/>
      <c r="E34" s="32"/>
      <c r="F34" s="32"/>
      <c r="G34" s="32"/>
      <c r="H34" s="33">
        <v>31</v>
      </c>
      <c r="I34" s="125" t="s">
        <v>83</v>
      </c>
      <c r="J34" s="125"/>
      <c r="K34" s="34">
        <f aca="true" t="shared" si="1" ref="K34:S34">K35+K37+K43</f>
        <v>4475414</v>
      </c>
      <c r="L34" s="34">
        <f t="shared" si="1"/>
        <v>3798694</v>
      </c>
      <c r="M34" s="34">
        <f t="shared" si="1"/>
        <v>0</v>
      </c>
      <c r="N34" s="34">
        <f t="shared" si="1"/>
        <v>0</v>
      </c>
      <c r="O34" s="34">
        <f t="shared" si="1"/>
        <v>0</v>
      </c>
      <c r="P34" s="34">
        <f t="shared" si="1"/>
        <v>676720</v>
      </c>
      <c r="Q34" s="34">
        <f t="shared" si="1"/>
        <v>347615</v>
      </c>
      <c r="R34" s="34">
        <f t="shared" si="1"/>
        <v>4836245</v>
      </c>
      <c r="S34" s="34">
        <f t="shared" si="1"/>
        <v>4225500</v>
      </c>
    </row>
    <row r="35" spans="8:19" s="64" customFormat="1" ht="14.25" customHeight="1">
      <c r="H35" s="65">
        <v>311</v>
      </c>
      <c r="I35" s="66" t="s">
        <v>84</v>
      </c>
      <c r="J35" s="66"/>
      <c r="K35" s="67">
        <f aca="true" t="shared" si="2" ref="K35:S35">K36</f>
        <v>3829496</v>
      </c>
      <c r="L35" s="67">
        <f t="shared" si="2"/>
        <v>3152776</v>
      </c>
      <c r="M35" s="67">
        <f t="shared" si="2"/>
        <v>0</v>
      </c>
      <c r="N35" s="67"/>
      <c r="O35" s="67">
        <f t="shared" si="2"/>
        <v>0</v>
      </c>
      <c r="P35" s="67">
        <f t="shared" si="2"/>
        <v>676720</v>
      </c>
      <c r="Q35" s="67">
        <f t="shared" si="2"/>
        <v>288253</v>
      </c>
      <c r="R35" s="67">
        <f t="shared" si="2"/>
        <v>4024245</v>
      </c>
      <c r="S35" s="67">
        <f t="shared" si="2"/>
        <v>3500000</v>
      </c>
    </row>
    <row r="36" spans="1:19" ht="14.25" customHeight="1">
      <c r="A36" s="1">
        <v>1</v>
      </c>
      <c r="B36" s="1">
        <v>4</v>
      </c>
      <c r="H36" s="8">
        <v>31111</v>
      </c>
      <c r="I36" s="131" t="s">
        <v>3</v>
      </c>
      <c r="J36" s="131"/>
      <c r="K36" s="1">
        <v>3829496</v>
      </c>
      <c r="L36" s="1">
        <v>3152776</v>
      </c>
      <c r="P36" s="1">
        <v>676720</v>
      </c>
      <c r="Q36" s="1">
        <v>288253</v>
      </c>
      <c r="R36" s="1">
        <v>4024245</v>
      </c>
      <c r="S36" s="81">
        <v>3500000</v>
      </c>
    </row>
    <row r="37" spans="8:19" s="67" customFormat="1" ht="14.25" customHeight="1">
      <c r="H37" s="65">
        <v>312</v>
      </c>
      <c r="I37" s="68" t="s">
        <v>4</v>
      </c>
      <c r="J37" s="68"/>
      <c r="K37" s="67">
        <f>K38+K39+K40+K41+K42</f>
        <v>147000</v>
      </c>
      <c r="L37" s="67">
        <f>L38+L39+L40+L41+L42</f>
        <v>147000</v>
      </c>
      <c r="M37" s="67">
        <f>M38</f>
        <v>0</v>
      </c>
      <c r="N37" s="67">
        <f>N38</f>
        <v>0</v>
      </c>
      <c r="O37" s="67">
        <f>O38</f>
        <v>0</v>
      </c>
      <c r="P37" s="67">
        <f>P38</f>
        <v>0</v>
      </c>
      <c r="Q37" s="67">
        <f>Q38+Q39+Q40+Q41+Q42</f>
        <v>11800</v>
      </c>
      <c r="R37" s="67">
        <f>R38+R39+R40+R41+R42</f>
        <v>148000</v>
      </c>
      <c r="S37" s="67">
        <f>S38+S39+S40+S41+S42</f>
        <v>148000</v>
      </c>
    </row>
    <row r="38" spans="1:19" ht="14.25" customHeight="1">
      <c r="A38" s="1">
        <v>1</v>
      </c>
      <c r="H38" s="10">
        <v>31212</v>
      </c>
      <c r="I38" s="132" t="s">
        <v>128</v>
      </c>
      <c r="J38" s="132"/>
      <c r="K38" s="29">
        <v>9000</v>
      </c>
      <c r="L38" s="1">
        <v>9000</v>
      </c>
      <c r="Q38" s="1">
        <v>2500</v>
      </c>
      <c r="R38" s="1">
        <v>10000</v>
      </c>
      <c r="S38" s="81">
        <v>9000</v>
      </c>
    </row>
    <row r="39" spans="1:19" ht="14.25" customHeight="1">
      <c r="A39" s="1">
        <v>1</v>
      </c>
      <c r="H39" s="10">
        <v>31213</v>
      </c>
      <c r="I39" s="96" t="s">
        <v>31</v>
      </c>
      <c r="J39" s="96"/>
      <c r="K39" s="29">
        <v>15000</v>
      </c>
      <c r="L39" s="1">
        <v>15000</v>
      </c>
      <c r="Q39" s="1">
        <v>1800</v>
      </c>
      <c r="R39" s="1">
        <v>15000</v>
      </c>
      <c r="S39" s="101">
        <v>16000</v>
      </c>
    </row>
    <row r="40" spans="1:19" ht="14.25" customHeight="1">
      <c r="A40" s="1">
        <v>1</v>
      </c>
      <c r="H40" s="10">
        <v>31215</v>
      </c>
      <c r="I40" s="96" t="s">
        <v>127</v>
      </c>
      <c r="J40" s="96"/>
      <c r="K40" s="29">
        <v>8000</v>
      </c>
      <c r="L40" s="1">
        <v>8000</v>
      </c>
      <c r="R40" s="1">
        <v>8000</v>
      </c>
      <c r="S40" s="101">
        <v>8000</v>
      </c>
    </row>
    <row r="41" spans="1:19" ht="14.25" customHeight="1">
      <c r="A41" s="1">
        <v>1</v>
      </c>
      <c r="H41" s="10">
        <v>31216</v>
      </c>
      <c r="I41" s="96" t="s">
        <v>129</v>
      </c>
      <c r="J41" s="96"/>
      <c r="K41" s="29">
        <v>57500</v>
      </c>
      <c r="L41" s="1">
        <v>57500</v>
      </c>
      <c r="Q41" s="1">
        <v>3750</v>
      </c>
      <c r="R41" s="1">
        <v>57500</v>
      </c>
      <c r="S41" s="101">
        <v>57500</v>
      </c>
    </row>
    <row r="42" spans="1:19" ht="14.25" customHeight="1">
      <c r="A42" s="1">
        <v>1</v>
      </c>
      <c r="H42" s="10">
        <v>312190</v>
      </c>
      <c r="I42" s="96" t="s">
        <v>130</v>
      </c>
      <c r="J42" s="96"/>
      <c r="K42" s="29">
        <v>57500</v>
      </c>
      <c r="L42" s="1">
        <v>57500</v>
      </c>
      <c r="Q42" s="1">
        <v>3750</v>
      </c>
      <c r="R42" s="1">
        <v>57500</v>
      </c>
      <c r="S42" s="101">
        <v>57500</v>
      </c>
    </row>
    <row r="43" spans="8:19" s="69" customFormat="1" ht="14.25" customHeight="1">
      <c r="H43" s="70">
        <v>313</v>
      </c>
      <c r="I43" s="71" t="s">
        <v>88</v>
      </c>
      <c r="J43" s="71"/>
      <c r="K43" s="69">
        <f aca="true" t="shared" si="3" ref="K43:S43">K44+K45+K46</f>
        <v>498918</v>
      </c>
      <c r="L43" s="69">
        <f t="shared" si="3"/>
        <v>498918</v>
      </c>
      <c r="M43" s="69">
        <f t="shared" si="3"/>
        <v>0</v>
      </c>
      <c r="N43" s="69">
        <f t="shared" si="3"/>
        <v>0</v>
      </c>
      <c r="O43" s="69">
        <f t="shared" si="3"/>
        <v>0</v>
      </c>
      <c r="P43" s="69">
        <f t="shared" si="3"/>
        <v>0</v>
      </c>
      <c r="Q43" s="69">
        <f t="shared" si="3"/>
        <v>47562</v>
      </c>
      <c r="R43" s="69">
        <f t="shared" si="3"/>
        <v>664000</v>
      </c>
      <c r="S43" s="69">
        <f t="shared" si="3"/>
        <v>577500</v>
      </c>
    </row>
    <row r="44" spans="1:19" ht="14.25" customHeight="1">
      <c r="A44" s="1">
        <v>1</v>
      </c>
      <c r="H44" s="10">
        <v>31321</v>
      </c>
      <c r="I44" s="133" t="s">
        <v>8</v>
      </c>
      <c r="J44" s="133"/>
      <c r="K44" s="1">
        <v>498918</v>
      </c>
      <c r="L44" s="1">
        <v>498918</v>
      </c>
      <c r="Q44" s="1">
        <v>47562</v>
      </c>
      <c r="R44" s="1">
        <v>664000</v>
      </c>
      <c r="S44" s="81">
        <v>577500</v>
      </c>
    </row>
    <row r="45" spans="9:12" ht="14.25" customHeight="1">
      <c r="I45" s="138"/>
      <c r="J45" s="138"/>
      <c r="L45" s="1"/>
    </row>
    <row r="46" spans="9:12" ht="14.25" customHeight="1">
      <c r="I46" s="121"/>
      <c r="J46" s="121"/>
      <c r="L46" s="1"/>
    </row>
    <row r="47" spans="8:19" s="32" customFormat="1" ht="14.25" customHeight="1">
      <c r="H47" s="33">
        <v>32</v>
      </c>
      <c r="I47" s="125" t="s">
        <v>85</v>
      </c>
      <c r="J47" s="125"/>
      <c r="K47" s="34">
        <f aca="true" t="shared" si="4" ref="K47:S47">K48+K53+K66+K88</f>
        <v>1935870</v>
      </c>
      <c r="L47" s="34">
        <f t="shared" si="4"/>
        <v>292400</v>
      </c>
      <c r="M47" s="34">
        <f t="shared" si="4"/>
        <v>55000</v>
      </c>
      <c r="N47" s="34">
        <f t="shared" si="4"/>
        <v>24170</v>
      </c>
      <c r="O47" s="34">
        <f t="shared" si="4"/>
        <v>1012500</v>
      </c>
      <c r="P47" s="34">
        <f t="shared" si="4"/>
        <v>551800</v>
      </c>
      <c r="Q47" s="34">
        <f t="shared" si="4"/>
        <v>65820</v>
      </c>
      <c r="R47" s="34">
        <f t="shared" si="4"/>
        <v>1362460</v>
      </c>
      <c r="S47" s="34">
        <f t="shared" si="4"/>
        <v>1350460</v>
      </c>
    </row>
    <row r="48" spans="8:19" s="69" customFormat="1" ht="14.25" customHeight="1">
      <c r="H48" s="72">
        <v>321</v>
      </c>
      <c r="I48" s="71" t="s">
        <v>86</v>
      </c>
      <c r="J48" s="71"/>
      <c r="K48" s="69">
        <f>SUM(K49:K52)</f>
        <v>358000</v>
      </c>
      <c r="L48" s="69">
        <f aca="true" t="shared" si="5" ref="L48:S48">SUM(L49:L52)</f>
        <v>180000</v>
      </c>
      <c r="M48" s="69">
        <f t="shared" si="5"/>
        <v>0</v>
      </c>
      <c r="N48" s="69">
        <f t="shared" si="5"/>
        <v>0</v>
      </c>
      <c r="O48" s="69">
        <f t="shared" si="5"/>
        <v>28000</v>
      </c>
      <c r="P48" s="69">
        <f t="shared" si="5"/>
        <v>150000</v>
      </c>
      <c r="Q48" s="69">
        <f t="shared" si="5"/>
        <v>14200</v>
      </c>
      <c r="R48" s="69">
        <f t="shared" si="5"/>
        <v>210000</v>
      </c>
      <c r="S48" s="69">
        <f t="shared" si="5"/>
        <v>210000</v>
      </c>
    </row>
    <row r="49" spans="1:19" ht="14.25" customHeight="1">
      <c r="A49" s="1">
        <v>1</v>
      </c>
      <c r="H49" s="8">
        <v>32111</v>
      </c>
      <c r="I49" s="121" t="s">
        <v>132</v>
      </c>
      <c r="J49" s="121"/>
      <c r="K49" s="1">
        <v>6000</v>
      </c>
      <c r="O49" s="1">
        <v>6000</v>
      </c>
      <c r="Q49" s="1">
        <v>1200</v>
      </c>
      <c r="R49" s="1">
        <v>7000</v>
      </c>
      <c r="S49" s="81">
        <v>7000</v>
      </c>
    </row>
    <row r="50" spans="1:19" ht="14.25" customHeight="1">
      <c r="A50" s="1">
        <v>1</v>
      </c>
      <c r="H50" s="8">
        <v>32115</v>
      </c>
      <c r="I50" s="11" t="s">
        <v>131</v>
      </c>
      <c r="J50" s="1"/>
      <c r="K50" s="1">
        <v>6000</v>
      </c>
      <c r="O50" s="1">
        <v>6000</v>
      </c>
      <c r="R50" s="1">
        <v>7000</v>
      </c>
      <c r="S50" s="81">
        <v>7000</v>
      </c>
    </row>
    <row r="51" spans="1:19" ht="14.25" customHeight="1">
      <c r="A51" s="1">
        <v>1</v>
      </c>
      <c r="H51" s="8">
        <v>32121</v>
      </c>
      <c r="I51" s="121" t="s">
        <v>9</v>
      </c>
      <c r="J51" s="121"/>
      <c r="K51" s="1">
        <v>180000</v>
      </c>
      <c r="L51" s="13">
        <v>180000</v>
      </c>
      <c r="Q51" s="1">
        <v>11500</v>
      </c>
      <c r="R51" s="1">
        <v>180000</v>
      </c>
      <c r="S51" s="81">
        <v>180000</v>
      </c>
    </row>
    <row r="52" spans="1:19" ht="14.25" customHeight="1">
      <c r="A52" s="1">
        <v>1</v>
      </c>
      <c r="B52" s="1">
        <v>4</v>
      </c>
      <c r="H52" s="8">
        <v>32131</v>
      </c>
      <c r="I52" s="121" t="s">
        <v>10</v>
      </c>
      <c r="J52" s="121"/>
      <c r="K52" s="1">
        <v>166000</v>
      </c>
      <c r="O52" s="1">
        <v>16000</v>
      </c>
      <c r="P52" s="1">
        <v>150000</v>
      </c>
      <c r="Q52" s="1">
        <v>1500</v>
      </c>
      <c r="R52" s="1">
        <v>16000</v>
      </c>
      <c r="S52" s="81">
        <v>16000</v>
      </c>
    </row>
    <row r="53" spans="8:19" s="69" customFormat="1" ht="14.25" customHeight="1">
      <c r="H53" s="72">
        <v>322</v>
      </c>
      <c r="I53" s="71" t="s">
        <v>87</v>
      </c>
      <c r="J53" s="71"/>
      <c r="K53" s="69">
        <f aca="true" t="shared" si="6" ref="K53:S53">SUM(K54:K65)</f>
        <v>915170</v>
      </c>
      <c r="L53" s="69">
        <f t="shared" si="6"/>
        <v>0</v>
      </c>
      <c r="M53" s="69">
        <f t="shared" si="6"/>
        <v>55000</v>
      </c>
      <c r="N53" s="69">
        <f t="shared" si="6"/>
        <v>24170</v>
      </c>
      <c r="O53" s="69">
        <f t="shared" si="6"/>
        <v>836000</v>
      </c>
      <c r="P53" s="69">
        <f t="shared" si="6"/>
        <v>0</v>
      </c>
      <c r="Q53" s="69">
        <f t="shared" si="6"/>
        <v>39420</v>
      </c>
      <c r="R53" s="69">
        <f t="shared" si="6"/>
        <v>912000</v>
      </c>
      <c r="S53" s="69">
        <f t="shared" si="6"/>
        <v>915000</v>
      </c>
    </row>
    <row r="54" spans="1:19" ht="14.25" customHeight="1">
      <c r="A54" s="1">
        <v>1</v>
      </c>
      <c r="H54" s="8">
        <v>32211</v>
      </c>
      <c r="I54" s="164" t="s">
        <v>11</v>
      </c>
      <c r="J54" s="164"/>
      <c r="K54" s="1">
        <v>25000</v>
      </c>
      <c r="O54" s="1">
        <v>25000</v>
      </c>
      <c r="Q54" s="1">
        <v>3000</v>
      </c>
      <c r="R54" s="1">
        <v>25000</v>
      </c>
      <c r="S54" s="81">
        <v>26000</v>
      </c>
    </row>
    <row r="55" spans="1:19" ht="14.25" customHeight="1">
      <c r="A55" s="1">
        <v>1</v>
      </c>
      <c r="H55" s="8">
        <v>32212</v>
      </c>
      <c r="I55" s="121" t="s">
        <v>12</v>
      </c>
      <c r="J55" s="121"/>
      <c r="K55" s="1">
        <v>12000</v>
      </c>
      <c r="O55" s="1">
        <v>12000</v>
      </c>
      <c r="Q55" s="1">
        <v>1200</v>
      </c>
      <c r="R55" s="1">
        <v>12000</v>
      </c>
      <c r="S55" s="81">
        <v>12000</v>
      </c>
    </row>
    <row r="56" spans="1:19" ht="14.25" customHeight="1">
      <c r="A56" s="1">
        <v>1</v>
      </c>
      <c r="H56" s="8">
        <v>32214</v>
      </c>
      <c r="I56" s="138" t="s">
        <v>13</v>
      </c>
      <c r="J56" s="138"/>
      <c r="K56" s="1">
        <v>45000</v>
      </c>
      <c r="O56" s="1">
        <v>45000</v>
      </c>
      <c r="Q56" s="1">
        <v>7500</v>
      </c>
      <c r="R56" s="1">
        <v>45000</v>
      </c>
      <c r="S56" s="81">
        <v>45000</v>
      </c>
    </row>
    <row r="57" spans="8:19" ht="14.25" customHeight="1">
      <c r="H57" s="8">
        <v>32216</v>
      </c>
      <c r="I57" s="119" t="s">
        <v>133</v>
      </c>
      <c r="J57" s="119"/>
      <c r="K57" s="1">
        <v>45000</v>
      </c>
      <c r="O57" s="1">
        <v>45000</v>
      </c>
      <c r="R57" s="1">
        <v>45000</v>
      </c>
      <c r="S57" s="81">
        <v>45000</v>
      </c>
    </row>
    <row r="58" spans="1:19" ht="14.25" customHeight="1">
      <c r="A58" s="1">
        <v>1</v>
      </c>
      <c r="H58" s="8">
        <v>32215</v>
      </c>
      <c r="I58" s="132" t="s">
        <v>14</v>
      </c>
      <c r="J58" s="132"/>
      <c r="K58" s="1">
        <v>15000</v>
      </c>
      <c r="O58" s="1">
        <v>15000</v>
      </c>
      <c r="R58" s="1">
        <v>10000</v>
      </c>
      <c r="S58" s="81">
        <v>7000</v>
      </c>
    </row>
    <row r="59" spans="1:19" ht="14.25" customHeight="1">
      <c r="A59" s="1">
        <v>1</v>
      </c>
      <c r="B59" s="1">
        <v>4</v>
      </c>
      <c r="H59" s="8">
        <v>32217</v>
      </c>
      <c r="I59" s="165" t="s">
        <v>15</v>
      </c>
      <c r="J59" s="165"/>
      <c r="K59" s="1">
        <v>79170</v>
      </c>
      <c r="M59" s="13">
        <v>55000</v>
      </c>
      <c r="N59" s="92">
        <v>24170</v>
      </c>
      <c r="Q59" s="1">
        <v>3420</v>
      </c>
      <c r="R59" s="1">
        <v>70000</v>
      </c>
      <c r="S59" s="81">
        <v>70000</v>
      </c>
    </row>
    <row r="60" spans="1:19" ht="14.25" customHeight="1">
      <c r="A60" s="1">
        <v>1</v>
      </c>
      <c r="H60" s="8">
        <v>32219</v>
      </c>
      <c r="I60" s="121" t="s">
        <v>16</v>
      </c>
      <c r="J60" s="121"/>
      <c r="K60" s="1">
        <v>19000</v>
      </c>
      <c r="O60" s="1">
        <v>19000</v>
      </c>
      <c r="Q60" s="1">
        <v>3000</v>
      </c>
      <c r="R60" s="1">
        <v>20000</v>
      </c>
      <c r="S60" s="81">
        <v>20000</v>
      </c>
    </row>
    <row r="61" spans="1:19" ht="14.25" customHeight="1">
      <c r="A61" s="1">
        <v>1</v>
      </c>
      <c r="H61" s="8">
        <v>32224</v>
      </c>
      <c r="I61" s="121" t="s">
        <v>17</v>
      </c>
      <c r="J61" s="121"/>
      <c r="K61" s="1">
        <v>480000</v>
      </c>
      <c r="O61" s="1">
        <v>480000</v>
      </c>
      <c r="Q61" s="1">
        <v>17000</v>
      </c>
      <c r="R61" s="1">
        <v>490000</v>
      </c>
      <c r="S61" s="81">
        <v>490000</v>
      </c>
    </row>
    <row r="62" spans="1:19" ht="14.25" customHeight="1">
      <c r="A62" s="1">
        <v>1</v>
      </c>
      <c r="H62" s="8">
        <v>32231</v>
      </c>
      <c r="I62" s="165" t="s">
        <v>18</v>
      </c>
      <c r="J62" s="165"/>
      <c r="K62" s="29">
        <v>150000</v>
      </c>
      <c r="O62" s="1">
        <v>150000</v>
      </c>
      <c r="R62" s="1">
        <v>150000</v>
      </c>
      <c r="S62" s="81">
        <v>150000</v>
      </c>
    </row>
    <row r="63" spans="1:19" ht="14.25" customHeight="1">
      <c r="A63" s="1">
        <v>1</v>
      </c>
      <c r="H63" s="8">
        <v>32239</v>
      </c>
      <c r="I63" s="121" t="s">
        <v>48</v>
      </c>
      <c r="J63" s="121"/>
      <c r="K63" s="1">
        <v>10000</v>
      </c>
      <c r="O63" s="1">
        <v>10000</v>
      </c>
      <c r="Q63" s="1">
        <v>300</v>
      </c>
      <c r="R63" s="1">
        <v>10000</v>
      </c>
      <c r="S63" s="81">
        <v>10000</v>
      </c>
    </row>
    <row r="64" spans="1:19" ht="14.25" customHeight="1">
      <c r="A64" s="1">
        <v>1</v>
      </c>
      <c r="H64" s="8">
        <v>32244</v>
      </c>
      <c r="I64" s="164" t="s">
        <v>19</v>
      </c>
      <c r="J64" s="164"/>
      <c r="K64" s="1">
        <v>20000</v>
      </c>
      <c r="O64" s="1">
        <v>20000</v>
      </c>
      <c r="Q64" s="1">
        <v>2000</v>
      </c>
      <c r="R64" s="1">
        <v>20000</v>
      </c>
      <c r="S64" s="81">
        <v>20000</v>
      </c>
    </row>
    <row r="65" spans="1:19" ht="14.25" customHeight="1">
      <c r="A65" s="1">
        <v>1</v>
      </c>
      <c r="H65" s="8">
        <v>32251</v>
      </c>
      <c r="I65" s="121" t="s">
        <v>50</v>
      </c>
      <c r="J65" s="121"/>
      <c r="K65" s="1">
        <v>15000</v>
      </c>
      <c r="O65" s="1">
        <v>15000</v>
      </c>
      <c r="Q65" s="1">
        <v>2000</v>
      </c>
      <c r="R65" s="1">
        <v>15000</v>
      </c>
      <c r="S65" s="81">
        <v>20000</v>
      </c>
    </row>
    <row r="66" spans="8:19" s="69" customFormat="1" ht="14.25" customHeight="1">
      <c r="H66" s="72">
        <v>323</v>
      </c>
      <c r="I66" s="71" t="s">
        <v>89</v>
      </c>
      <c r="J66" s="71"/>
      <c r="K66" s="69">
        <f aca="true" t="shared" si="7" ref="K66:S66">SUM(K67:K87)</f>
        <v>633600</v>
      </c>
      <c r="L66" s="69">
        <f t="shared" si="7"/>
        <v>100000</v>
      </c>
      <c r="M66" s="69">
        <f t="shared" si="7"/>
        <v>0</v>
      </c>
      <c r="N66" s="69">
        <f t="shared" si="7"/>
        <v>0</v>
      </c>
      <c r="O66" s="69">
        <f t="shared" si="7"/>
        <v>131800</v>
      </c>
      <c r="P66" s="69">
        <f t="shared" si="7"/>
        <v>401800</v>
      </c>
      <c r="Q66" s="69">
        <f t="shared" si="7"/>
        <v>10100</v>
      </c>
      <c r="R66" s="69">
        <f t="shared" si="7"/>
        <v>210560</v>
      </c>
      <c r="S66" s="69">
        <f t="shared" si="7"/>
        <v>195560</v>
      </c>
    </row>
    <row r="67" spans="1:19" ht="14.25" customHeight="1">
      <c r="A67" s="1">
        <v>1</v>
      </c>
      <c r="H67" s="8">
        <v>32311</v>
      </c>
      <c r="I67" s="121" t="s">
        <v>20</v>
      </c>
      <c r="J67" s="121"/>
      <c r="K67" s="1">
        <v>12000</v>
      </c>
      <c r="O67" s="1">
        <v>12000</v>
      </c>
      <c r="Q67" s="1">
        <v>1500</v>
      </c>
      <c r="R67" s="1">
        <v>12000</v>
      </c>
      <c r="S67" s="81">
        <v>12000</v>
      </c>
    </row>
    <row r="68" spans="1:19" ht="14.25" customHeight="1">
      <c r="A68" s="1">
        <v>1</v>
      </c>
      <c r="H68" s="8">
        <v>32313</v>
      </c>
      <c r="I68" s="121" t="s">
        <v>21</v>
      </c>
      <c r="J68" s="121"/>
      <c r="K68" s="1">
        <v>1500</v>
      </c>
      <c r="O68" s="1">
        <v>1500</v>
      </c>
      <c r="Q68" s="1">
        <v>200</v>
      </c>
      <c r="R68" s="1">
        <v>1600</v>
      </c>
      <c r="S68" s="81">
        <v>1600</v>
      </c>
    </row>
    <row r="69" spans="1:19" ht="14.25" customHeight="1">
      <c r="A69" s="1">
        <v>1</v>
      </c>
      <c r="H69" s="8">
        <v>32322</v>
      </c>
      <c r="I69" s="138" t="s">
        <v>22</v>
      </c>
      <c r="J69" s="138"/>
      <c r="K69" s="1">
        <v>30000</v>
      </c>
      <c r="L69" s="13">
        <v>30000</v>
      </c>
      <c r="R69" s="1">
        <v>30000</v>
      </c>
      <c r="S69" s="81">
        <v>30000</v>
      </c>
    </row>
    <row r="70" spans="1:19" ht="14.25" customHeight="1">
      <c r="A70" s="1">
        <v>1</v>
      </c>
      <c r="H70" s="8">
        <v>32341</v>
      </c>
      <c r="I70" s="121" t="s">
        <v>23</v>
      </c>
      <c r="J70" s="121"/>
      <c r="K70" s="1">
        <v>25000</v>
      </c>
      <c r="O70" s="1">
        <v>25000</v>
      </c>
      <c r="R70" s="1">
        <v>25000</v>
      </c>
      <c r="S70" s="81">
        <v>25000</v>
      </c>
    </row>
    <row r="71" spans="1:19" ht="14.25" customHeight="1">
      <c r="A71" s="1">
        <v>1</v>
      </c>
      <c r="H71" s="8">
        <v>32342</v>
      </c>
      <c r="I71" s="121" t="s">
        <v>24</v>
      </c>
      <c r="J71" s="121"/>
      <c r="K71" s="1">
        <v>25000</v>
      </c>
      <c r="O71" s="1">
        <v>25000</v>
      </c>
      <c r="R71" s="1">
        <v>25000</v>
      </c>
      <c r="S71" s="81">
        <v>25000</v>
      </c>
    </row>
    <row r="72" spans="2:16" ht="14.25" customHeight="1">
      <c r="B72" s="1">
        <v>4</v>
      </c>
      <c r="H72" s="8">
        <v>32339</v>
      </c>
      <c r="I72" s="11" t="s">
        <v>136</v>
      </c>
      <c r="J72" s="11"/>
      <c r="K72" s="1">
        <v>75000</v>
      </c>
      <c r="P72" s="1">
        <v>75000</v>
      </c>
    </row>
    <row r="73" spans="1:19" ht="14.25" customHeight="1">
      <c r="A73" s="1">
        <v>1</v>
      </c>
      <c r="H73" s="8">
        <v>32343</v>
      </c>
      <c r="I73" s="121" t="s">
        <v>25</v>
      </c>
      <c r="J73" s="121"/>
      <c r="K73" s="29">
        <v>5000</v>
      </c>
      <c r="O73" s="1">
        <v>5000</v>
      </c>
      <c r="R73" s="1">
        <v>5000</v>
      </c>
      <c r="S73" s="81">
        <v>5000</v>
      </c>
    </row>
    <row r="74" spans="1:19" ht="14.25" customHeight="1">
      <c r="A74" s="1">
        <v>1</v>
      </c>
      <c r="H74" s="8">
        <v>32343</v>
      </c>
      <c r="I74" s="120" t="s">
        <v>39</v>
      </c>
      <c r="J74" s="116"/>
      <c r="K74" s="1">
        <v>3000</v>
      </c>
      <c r="O74" s="1">
        <v>3000</v>
      </c>
      <c r="R74" s="1">
        <v>3000</v>
      </c>
      <c r="S74" s="81">
        <v>3000</v>
      </c>
    </row>
    <row r="75" spans="1:15" ht="14.25" customHeight="1">
      <c r="A75" s="1">
        <v>1</v>
      </c>
      <c r="H75" s="19">
        <v>32344</v>
      </c>
      <c r="I75" s="121" t="s">
        <v>93</v>
      </c>
      <c r="J75" s="121"/>
      <c r="K75" s="1">
        <v>300</v>
      </c>
      <c r="O75" s="1">
        <v>300</v>
      </c>
    </row>
    <row r="76" spans="1:12" ht="14.25" customHeight="1">
      <c r="A76" s="1">
        <v>1</v>
      </c>
      <c r="H76" s="19">
        <v>32352</v>
      </c>
      <c r="I76" s="116" t="s">
        <v>100</v>
      </c>
      <c r="J76" s="116"/>
      <c r="K76" s="1">
        <v>24000</v>
      </c>
      <c r="L76" s="13">
        <v>24000</v>
      </c>
    </row>
    <row r="77" spans="1:19" ht="14.25" customHeight="1">
      <c r="A77" s="1">
        <v>1</v>
      </c>
      <c r="H77" s="8">
        <v>32369</v>
      </c>
      <c r="I77" s="132" t="s">
        <v>135</v>
      </c>
      <c r="J77" s="132"/>
      <c r="K77" s="29">
        <v>2500</v>
      </c>
      <c r="L77" s="92">
        <v>2500</v>
      </c>
      <c r="R77" s="1">
        <v>2500</v>
      </c>
      <c r="S77" s="81">
        <v>2500</v>
      </c>
    </row>
    <row r="78" spans="1:19" ht="14.25" customHeight="1">
      <c r="A78" s="1">
        <v>1</v>
      </c>
      <c r="H78" s="8">
        <v>32379</v>
      </c>
      <c r="I78" s="96" t="s">
        <v>134</v>
      </c>
      <c r="J78" s="96"/>
      <c r="K78" s="29">
        <v>29500</v>
      </c>
      <c r="L78" s="92">
        <v>29500</v>
      </c>
      <c r="Q78" s="1">
        <v>2200</v>
      </c>
      <c r="R78" s="1">
        <v>29500</v>
      </c>
      <c r="S78" s="81">
        <v>14500</v>
      </c>
    </row>
    <row r="79" spans="1:19" ht="14.25" customHeight="1">
      <c r="A79" s="1">
        <v>1</v>
      </c>
      <c r="H79" s="8">
        <v>32372</v>
      </c>
      <c r="I79" s="96" t="s">
        <v>120</v>
      </c>
      <c r="J79" s="96" t="s">
        <v>119</v>
      </c>
      <c r="K79" s="29">
        <v>10000</v>
      </c>
      <c r="L79" s="92"/>
      <c r="O79" s="1">
        <v>10000</v>
      </c>
      <c r="R79" s="1">
        <v>10000</v>
      </c>
      <c r="S79" s="81">
        <v>10000</v>
      </c>
    </row>
    <row r="80" spans="1:19" ht="14.25" customHeight="1">
      <c r="A80" s="1">
        <v>1</v>
      </c>
      <c r="H80" s="8">
        <v>32379</v>
      </c>
      <c r="I80" s="121" t="s">
        <v>34</v>
      </c>
      <c r="J80" s="121"/>
      <c r="K80" s="1">
        <v>18000</v>
      </c>
      <c r="O80" s="1">
        <v>18000</v>
      </c>
      <c r="R80" s="1">
        <v>18000</v>
      </c>
      <c r="S80" s="81">
        <v>18000</v>
      </c>
    </row>
    <row r="81" spans="2:16" ht="14.25" customHeight="1">
      <c r="B81" s="1">
        <v>4</v>
      </c>
      <c r="H81" s="8">
        <v>32379</v>
      </c>
      <c r="I81" s="11" t="s">
        <v>137</v>
      </c>
      <c r="J81" s="11"/>
      <c r="K81" s="1">
        <v>326800</v>
      </c>
      <c r="P81" s="1">
        <v>326800</v>
      </c>
    </row>
    <row r="82" spans="1:19" ht="14.25" customHeight="1">
      <c r="A82" s="1">
        <v>1</v>
      </c>
      <c r="H82" s="8">
        <v>32381</v>
      </c>
      <c r="I82" s="121" t="s">
        <v>30</v>
      </c>
      <c r="J82" s="121"/>
      <c r="K82" s="1">
        <v>10000</v>
      </c>
      <c r="O82" s="1">
        <v>10000</v>
      </c>
      <c r="Q82" s="1">
        <v>1500</v>
      </c>
      <c r="R82" s="1">
        <v>12000</v>
      </c>
      <c r="S82" s="81">
        <v>12000</v>
      </c>
    </row>
    <row r="83" spans="1:19" ht="14.25" customHeight="1">
      <c r="A83" s="1">
        <v>1</v>
      </c>
      <c r="H83" s="8">
        <v>32389</v>
      </c>
      <c r="I83" s="121" t="s">
        <v>29</v>
      </c>
      <c r="J83" s="121"/>
      <c r="K83" s="1">
        <v>10000</v>
      </c>
      <c r="O83" s="1">
        <v>10000</v>
      </c>
      <c r="Q83" s="1">
        <v>1500</v>
      </c>
      <c r="R83" s="1">
        <v>10000</v>
      </c>
      <c r="S83" s="81">
        <v>10000</v>
      </c>
    </row>
    <row r="84" spans="1:19" ht="14.25" customHeight="1">
      <c r="A84" s="1">
        <v>1</v>
      </c>
      <c r="H84" s="8">
        <v>32399</v>
      </c>
      <c r="I84" s="165" t="s">
        <v>31</v>
      </c>
      <c r="J84" s="165"/>
      <c r="K84" s="1">
        <v>14000</v>
      </c>
      <c r="L84" s="13">
        <v>14000</v>
      </c>
      <c r="Q84" s="1">
        <v>1500</v>
      </c>
      <c r="R84" s="1">
        <v>15000</v>
      </c>
      <c r="S84" s="81">
        <v>15000</v>
      </c>
    </row>
    <row r="85" spans="1:19" ht="14.25" customHeight="1">
      <c r="A85" s="1">
        <v>1</v>
      </c>
      <c r="H85" s="8">
        <v>32399</v>
      </c>
      <c r="I85" s="121" t="s">
        <v>32</v>
      </c>
      <c r="J85" s="121"/>
      <c r="K85" s="1">
        <v>9000</v>
      </c>
      <c r="O85" s="1">
        <v>9000</v>
      </c>
      <c r="Q85" s="1">
        <v>1500</v>
      </c>
      <c r="R85" s="1">
        <v>9000</v>
      </c>
      <c r="S85" s="81">
        <v>9000</v>
      </c>
    </row>
    <row r="86" spans="1:19" ht="14.25" customHeight="1">
      <c r="A86" s="1">
        <v>1</v>
      </c>
      <c r="H86" s="8">
        <v>32392</v>
      </c>
      <c r="I86" s="121" t="s">
        <v>76</v>
      </c>
      <c r="J86" s="121"/>
      <c r="K86" s="1">
        <v>2000</v>
      </c>
      <c r="O86" s="1">
        <v>2000</v>
      </c>
      <c r="Q86" s="1">
        <v>200</v>
      </c>
      <c r="R86" s="1">
        <v>2000</v>
      </c>
      <c r="S86" s="81">
        <v>2000</v>
      </c>
    </row>
    <row r="87" spans="1:19" ht="14.25" customHeight="1">
      <c r="A87" s="1">
        <v>1</v>
      </c>
      <c r="H87" s="8">
        <v>32399</v>
      </c>
      <c r="I87" s="121" t="s">
        <v>26</v>
      </c>
      <c r="J87" s="121"/>
      <c r="K87" s="1">
        <v>1000</v>
      </c>
      <c r="O87" s="1">
        <v>1000</v>
      </c>
      <c r="R87" s="1">
        <v>960</v>
      </c>
      <c r="S87" s="81">
        <v>960</v>
      </c>
    </row>
    <row r="88" spans="8:19" s="69" customFormat="1" ht="14.25" customHeight="1">
      <c r="H88" s="72">
        <v>329</v>
      </c>
      <c r="I88" s="71" t="s">
        <v>90</v>
      </c>
      <c r="J88" s="71"/>
      <c r="K88" s="69">
        <f>SUM(K89:K95)</f>
        <v>29100</v>
      </c>
      <c r="L88" s="69">
        <f aca="true" t="shared" si="8" ref="L88:S88">SUM(L89:L95)</f>
        <v>12400</v>
      </c>
      <c r="M88" s="69">
        <f t="shared" si="8"/>
        <v>0</v>
      </c>
      <c r="N88" s="69">
        <f t="shared" si="8"/>
        <v>0</v>
      </c>
      <c r="O88" s="69">
        <f t="shared" si="8"/>
        <v>16700</v>
      </c>
      <c r="P88" s="69">
        <f t="shared" si="8"/>
        <v>0</v>
      </c>
      <c r="Q88" s="69">
        <f t="shared" si="8"/>
        <v>2100</v>
      </c>
      <c r="R88" s="69">
        <f t="shared" si="8"/>
        <v>29900</v>
      </c>
      <c r="S88" s="69">
        <f t="shared" si="8"/>
        <v>29900</v>
      </c>
    </row>
    <row r="89" spans="1:19" ht="14.25" customHeight="1">
      <c r="A89" s="1">
        <v>1</v>
      </c>
      <c r="H89" s="8">
        <v>32924</v>
      </c>
      <c r="I89" s="121" t="s">
        <v>33</v>
      </c>
      <c r="J89" s="121"/>
      <c r="K89" s="1">
        <v>4400</v>
      </c>
      <c r="O89" s="1">
        <v>4400</v>
      </c>
      <c r="Q89" s="1">
        <v>500</v>
      </c>
      <c r="R89" s="1">
        <v>4500</v>
      </c>
      <c r="S89" s="81">
        <v>4500</v>
      </c>
    </row>
    <row r="90" spans="1:19" ht="14.25" customHeight="1">
      <c r="A90" s="1">
        <v>1</v>
      </c>
      <c r="H90" s="8">
        <v>32922</v>
      </c>
      <c r="I90" s="121" t="s">
        <v>37</v>
      </c>
      <c r="J90" s="121"/>
      <c r="K90" s="1">
        <v>2400</v>
      </c>
      <c r="O90" s="1">
        <v>2400</v>
      </c>
      <c r="R90" s="1">
        <v>2500</v>
      </c>
      <c r="S90" s="81">
        <v>2500</v>
      </c>
    </row>
    <row r="91" spans="1:19" ht="14.25" customHeight="1">
      <c r="A91" s="1">
        <v>1</v>
      </c>
      <c r="H91" s="8">
        <v>32931</v>
      </c>
      <c r="I91" s="96" t="s">
        <v>101</v>
      </c>
      <c r="J91" s="11"/>
      <c r="K91" s="29">
        <v>5000</v>
      </c>
      <c r="O91" s="1">
        <v>5000</v>
      </c>
      <c r="R91" s="1">
        <v>5000</v>
      </c>
      <c r="S91" s="81">
        <v>5000</v>
      </c>
    </row>
    <row r="92" spans="1:19" ht="14.25" customHeight="1">
      <c r="A92" s="1">
        <v>1</v>
      </c>
      <c r="H92" s="8">
        <v>32991</v>
      </c>
      <c r="I92" s="121" t="s">
        <v>95</v>
      </c>
      <c r="J92" s="121"/>
      <c r="K92" s="1">
        <v>2000</v>
      </c>
      <c r="O92" s="1">
        <v>2000</v>
      </c>
      <c r="Q92" s="1">
        <v>200</v>
      </c>
      <c r="R92" s="1">
        <v>2000</v>
      </c>
      <c r="S92" s="81">
        <v>2000</v>
      </c>
    </row>
    <row r="93" spans="1:19" ht="14.25" customHeight="1">
      <c r="A93" s="1">
        <v>1</v>
      </c>
      <c r="H93" s="8">
        <v>32999</v>
      </c>
      <c r="I93" s="121" t="s">
        <v>35</v>
      </c>
      <c r="J93" s="121"/>
      <c r="K93" s="1">
        <v>2000</v>
      </c>
      <c r="O93" s="1">
        <v>2000</v>
      </c>
      <c r="Q93" s="1">
        <v>200</v>
      </c>
      <c r="R93" s="1">
        <v>2000</v>
      </c>
      <c r="S93" s="81">
        <v>2000</v>
      </c>
    </row>
    <row r="94" spans="1:19" s="17" customFormat="1" ht="14.25" customHeight="1">
      <c r="A94" s="17">
        <v>1</v>
      </c>
      <c r="H94" s="16">
        <v>32941</v>
      </c>
      <c r="I94" s="166" t="s">
        <v>72</v>
      </c>
      <c r="J94" s="166"/>
      <c r="K94" s="17">
        <v>900</v>
      </c>
      <c r="O94" s="17">
        <v>900</v>
      </c>
      <c r="R94" s="17">
        <v>900</v>
      </c>
      <c r="S94" s="83">
        <v>900</v>
      </c>
    </row>
    <row r="95" spans="1:19" s="17" customFormat="1" ht="14.25" customHeight="1">
      <c r="A95" s="17">
        <v>1</v>
      </c>
      <c r="H95" s="16">
        <v>32955</v>
      </c>
      <c r="I95" s="52" t="s">
        <v>94</v>
      </c>
      <c r="J95" s="52"/>
      <c r="K95" s="17">
        <v>12400</v>
      </c>
      <c r="L95" s="17">
        <v>12400</v>
      </c>
      <c r="Q95" s="17">
        <v>1200</v>
      </c>
      <c r="R95" s="17">
        <v>13000</v>
      </c>
      <c r="S95" s="83">
        <v>13000</v>
      </c>
    </row>
    <row r="96" spans="8:19" s="34" customFormat="1" ht="14.25" customHeight="1">
      <c r="H96" s="33">
        <v>34</v>
      </c>
      <c r="I96" s="125" t="s">
        <v>91</v>
      </c>
      <c r="J96" s="125"/>
      <c r="K96" s="34">
        <f>K97</f>
        <v>20000</v>
      </c>
      <c r="L96" s="34">
        <v>0</v>
      </c>
      <c r="M96" s="34">
        <f aca="true" t="shared" si="9" ref="L96:S97">M97</f>
        <v>0</v>
      </c>
      <c r="N96" s="34">
        <f t="shared" si="9"/>
        <v>0</v>
      </c>
      <c r="O96" s="34">
        <f t="shared" si="9"/>
        <v>20000</v>
      </c>
      <c r="P96" s="34">
        <f t="shared" si="9"/>
        <v>0</v>
      </c>
      <c r="Q96" s="34">
        <f t="shared" si="9"/>
        <v>2000</v>
      </c>
      <c r="R96" s="34">
        <f t="shared" si="9"/>
        <v>20000</v>
      </c>
      <c r="S96" s="34">
        <f t="shared" si="9"/>
        <v>20000</v>
      </c>
    </row>
    <row r="97" spans="8:19" s="67" customFormat="1" ht="14.25" customHeight="1">
      <c r="H97" s="65">
        <v>343</v>
      </c>
      <c r="I97" s="66" t="s">
        <v>92</v>
      </c>
      <c r="J97" s="66"/>
      <c r="K97" s="67">
        <f>K98</f>
        <v>20000</v>
      </c>
      <c r="L97" s="67">
        <f t="shared" si="9"/>
        <v>0</v>
      </c>
      <c r="M97" s="67">
        <f t="shared" si="9"/>
        <v>0</v>
      </c>
      <c r="N97" s="67">
        <f t="shared" si="9"/>
        <v>0</v>
      </c>
      <c r="O97" s="67">
        <f t="shared" si="9"/>
        <v>20000</v>
      </c>
      <c r="P97" s="67">
        <f t="shared" si="9"/>
        <v>0</v>
      </c>
      <c r="Q97" s="67">
        <f t="shared" si="9"/>
        <v>2000</v>
      </c>
      <c r="R97" s="67">
        <f t="shared" si="9"/>
        <v>20000</v>
      </c>
      <c r="S97" s="67">
        <f t="shared" si="9"/>
        <v>20000</v>
      </c>
    </row>
    <row r="98" spans="1:19" ht="14.25" customHeight="1">
      <c r="A98" s="1">
        <v>1</v>
      </c>
      <c r="H98" s="8">
        <v>34312</v>
      </c>
      <c r="I98" s="121" t="s">
        <v>27</v>
      </c>
      <c r="J98" s="121"/>
      <c r="K98" s="1">
        <v>20000</v>
      </c>
      <c r="O98" s="1">
        <v>20000</v>
      </c>
      <c r="Q98" s="1">
        <v>2000</v>
      </c>
      <c r="R98" s="1">
        <v>20000</v>
      </c>
      <c r="S98" s="81">
        <v>20000</v>
      </c>
    </row>
    <row r="99" spans="8:19" s="15" customFormat="1" ht="14.25" customHeight="1">
      <c r="H99" s="8"/>
      <c r="I99" s="121"/>
      <c r="J99" s="121"/>
      <c r="S99" s="85"/>
    </row>
    <row r="100" spans="8:10" s="34" customFormat="1" ht="28.5" customHeight="1">
      <c r="H100" s="33"/>
      <c r="I100" s="125"/>
      <c r="J100" s="125"/>
    </row>
    <row r="101" spans="8:10" s="67" customFormat="1" ht="14.25" customHeight="1">
      <c r="H101" s="65"/>
      <c r="I101" s="66"/>
      <c r="J101" s="66"/>
    </row>
    <row r="102" spans="8:19" s="31" customFormat="1" ht="15">
      <c r="H102" s="88">
        <v>4</v>
      </c>
      <c r="I102" s="80"/>
      <c r="J102" s="80" t="s">
        <v>77</v>
      </c>
      <c r="K102" s="31">
        <f aca="true" t="shared" si="10" ref="K102:S102">K103</f>
        <v>33500</v>
      </c>
      <c r="L102" s="31">
        <f t="shared" si="10"/>
        <v>10000</v>
      </c>
      <c r="M102" s="31">
        <f t="shared" si="10"/>
        <v>0</v>
      </c>
      <c r="N102" s="31">
        <f t="shared" si="10"/>
        <v>0</v>
      </c>
      <c r="O102" s="31">
        <f t="shared" si="10"/>
        <v>23500</v>
      </c>
      <c r="P102" s="31">
        <f t="shared" si="10"/>
        <v>0</v>
      </c>
      <c r="Q102" s="31">
        <f t="shared" si="10"/>
        <v>0</v>
      </c>
      <c r="R102" s="31">
        <f t="shared" si="10"/>
        <v>50000</v>
      </c>
      <c r="S102" s="31">
        <f t="shared" si="10"/>
        <v>55000</v>
      </c>
    </row>
    <row r="103" spans="8:19" s="34" customFormat="1" ht="15">
      <c r="H103" s="75">
        <v>42</v>
      </c>
      <c r="I103" s="126"/>
      <c r="J103" s="126"/>
      <c r="K103" s="34">
        <f>K104</f>
        <v>33500</v>
      </c>
      <c r="L103" s="34">
        <f aca="true" t="shared" si="11" ref="L103:S103">L104</f>
        <v>10000</v>
      </c>
      <c r="M103" s="34">
        <f t="shared" si="11"/>
        <v>0</v>
      </c>
      <c r="N103" s="34">
        <f t="shared" si="11"/>
        <v>0</v>
      </c>
      <c r="O103" s="34">
        <f t="shared" si="11"/>
        <v>23500</v>
      </c>
      <c r="P103" s="34">
        <f t="shared" si="11"/>
        <v>0</v>
      </c>
      <c r="Q103" s="34">
        <f t="shared" si="11"/>
        <v>0</v>
      </c>
      <c r="R103" s="34">
        <f t="shared" si="11"/>
        <v>50000</v>
      </c>
      <c r="S103" s="89">
        <f t="shared" si="11"/>
        <v>55000</v>
      </c>
    </row>
    <row r="104" spans="8:19" s="69" customFormat="1" ht="15">
      <c r="H104" s="73">
        <v>422</v>
      </c>
      <c r="I104" s="74"/>
      <c r="J104" s="74"/>
      <c r="K104" s="69">
        <f>SUM(K105:K108)</f>
        <v>33500</v>
      </c>
      <c r="L104" s="69">
        <f aca="true" t="shared" si="12" ref="L104:Q104">SUM(L105:L108)</f>
        <v>10000</v>
      </c>
      <c r="M104" s="69">
        <f t="shared" si="12"/>
        <v>0</v>
      </c>
      <c r="N104" s="69">
        <f t="shared" si="12"/>
        <v>0</v>
      </c>
      <c r="O104" s="69">
        <f t="shared" si="12"/>
        <v>23500</v>
      </c>
      <c r="P104" s="69">
        <f t="shared" si="12"/>
        <v>0</v>
      </c>
      <c r="Q104" s="69">
        <f t="shared" si="12"/>
        <v>0</v>
      </c>
      <c r="R104" s="69">
        <f>SUM(R105:R108)</f>
        <v>50000</v>
      </c>
      <c r="S104" s="90">
        <f>SUM(S105:S108)</f>
        <v>55000</v>
      </c>
    </row>
    <row r="105" spans="1:19" ht="15">
      <c r="A105" s="1">
        <v>1</v>
      </c>
      <c r="H105" s="8">
        <v>42211</v>
      </c>
      <c r="I105" s="121" t="s">
        <v>36</v>
      </c>
      <c r="J105" s="121"/>
      <c r="K105" s="1">
        <v>7000</v>
      </c>
      <c r="O105" s="1">
        <v>7000</v>
      </c>
      <c r="R105" s="1">
        <v>7000</v>
      </c>
      <c r="S105" s="81">
        <v>7000</v>
      </c>
    </row>
    <row r="106" spans="1:19" ht="15">
      <c r="A106" s="1">
        <v>1</v>
      </c>
      <c r="H106" s="8">
        <v>42231</v>
      </c>
      <c r="I106" s="121" t="s">
        <v>40</v>
      </c>
      <c r="J106" s="121"/>
      <c r="K106" s="1">
        <v>8000</v>
      </c>
      <c r="O106" s="1">
        <v>8000</v>
      </c>
      <c r="R106" s="1">
        <v>8000</v>
      </c>
      <c r="S106" s="81">
        <v>8000</v>
      </c>
    </row>
    <row r="107" spans="1:19" ht="15">
      <c r="A107" s="1">
        <v>1</v>
      </c>
      <c r="H107" s="8">
        <v>42212</v>
      </c>
      <c r="I107" s="121" t="s">
        <v>5</v>
      </c>
      <c r="J107" s="121"/>
      <c r="K107" s="1">
        <v>18500</v>
      </c>
      <c r="L107" s="13">
        <v>10000</v>
      </c>
      <c r="O107" s="1">
        <v>8500</v>
      </c>
      <c r="R107" s="1">
        <v>20000</v>
      </c>
      <c r="S107" s="81">
        <v>20000</v>
      </c>
    </row>
    <row r="108" spans="1:19" ht="15">
      <c r="A108" s="1">
        <v>1</v>
      </c>
      <c r="H108" s="8">
        <v>42273</v>
      </c>
      <c r="I108" s="11" t="s">
        <v>49</v>
      </c>
      <c r="J108" s="11"/>
      <c r="R108" s="1">
        <v>15000</v>
      </c>
      <c r="S108" s="81">
        <v>20000</v>
      </c>
    </row>
    <row r="109" spans="9:10" ht="15">
      <c r="I109" s="11"/>
      <c r="J109" s="11"/>
    </row>
    <row r="110" spans="1:19" s="29" customFormat="1" ht="15">
      <c r="A110" s="122" t="s">
        <v>104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30">
        <f aca="true" t="shared" si="13" ref="K110:S110">K33+K102</f>
        <v>6464784</v>
      </c>
      <c r="L110" s="30">
        <f t="shared" si="13"/>
        <v>4101094</v>
      </c>
      <c r="M110" s="30">
        <f t="shared" si="13"/>
        <v>55000</v>
      </c>
      <c r="N110" s="30">
        <f t="shared" si="13"/>
        <v>24170</v>
      </c>
      <c r="O110" s="30">
        <f t="shared" si="13"/>
        <v>1056000</v>
      </c>
      <c r="P110" s="30">
        <f t="shared" si="13"/>
        <v>1228520</v>
      </c>
      <c r="Q110" s="30">
        <f t="shared" si="13"/>
        <v>415435</v>
      </c>
      <c r="R110" s="30">
        <f t="shared" si="13"/>
        <v>6268705</v>
      </c>
      <c r="S110" s="30">
        <f t="shared" si="13"/>
        <v>5650960</v>
      </c>
    </row>
    <row r="111" spans="1:19" s="29" customFormat="1" ht="15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4"/>
      <c r="L111" s="94"/>
      <c r="M111" s="94"/>
      <c r="N111" s="94"/>
      <c r="O111" s="94"/>
      <c r="P111" s="94"/>
      <c r="Q111" s="94"/>
      <c r="R111" s="94"/>
      <c r="S111" s="94"/>
    </row>
    <row r="112" spans="1:19" s="29" customFormat="1" ht="15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4"/>
      <c r="L112" s="94"/>
      <c r="M112" s="94"/>
      <c r="N112" s="94"/>
      <c r="O112" s="94"/>
      <c r="P112" s="94"/>
      <c r="Q112" s="94"/>
      <c r="R112" s="94"/>
      <c r="S112" s="94"/>
    </row>
    <row r="113" spans="1:19" s="29" customFormat="1" ht="1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3:19" s="107" customFormat="1" ht="12" customHeight="1">
      <c r="C114" s="108" t="s">
        <v>97</v>
      </c>
      <c r="D114" s="109"/>
      <c r="H114" s="110"/>
      <c r="I114" s="110"/>
      <c r="J114" s="110"/>
      <c r="K114" s="110"/>
      <c r="L114" s="111"/>
      <c r="M114" s="112"/>
      <c r="N114" s="112"/>
      <c r="O114" s="110"/>
      <c r="P114" s="110"/>
      <c r="Q114" s="110"/>
      <c r="R114" s="110"/>
      <c r="S114" s="113"/>
    </row>
    <row r="115" spans="1:19" s="79" customFormat="1" ht="16.5" customHeight="1">
      <c r="A115" s="76"/>
      <c r="B115" s="76"/>
      <c r="C115" s="76"/>
      <c r="D115" s="76"/>
      <c r="E115" s="76"/>
      <c r="F115" s="76"/>
      <c r="G115" s="76"/>
      <c r="H115" s="77">
        <v>3</v>
      </c>
      <c r="I115" s="124" t="s">
        <v>42</v>
      </c>
      <c r="J115" s="124"/>
      <c r="K115" s="78">
        <f aca="true" t="shared" si="14" ref="K115:P115">K116</f>
        <v>111933</v>
      </c>
      <c r="L115" s="78">
        <f t="shared" si="14"/>
        <v>2563</v>
      </c>
      <c r="M115" s="78">
        <f t="shared" si="14"/>
        <v>0</v>
      </c>
      <c r="N115" s="78">
        <f t="shared" si="14"/>
        <v>0</v>
      </c>
      <c r="O115" s="78">
        <f t="shared" si="14"/>
        <v>0</v>
      </c>
      <c r="P115" s="78">
        <f t="shared" si="14"/>
        <v>109370</v>
      </c>
      <c r="Q115" s="78">
        <f>Q116+Q123+Q166</f>
        <v>0</v>
      </c>
      <c r="R115" s="78">
        <f>R116+R123+R166</f>
        <v>0</v>
      </c>
      <c r="S115" s="78">
        <f>S116+S123+S166</f>
        <v>0</v>
      </c>
    </row>
    <row r="116" spans="1:19" s="29" customFormat="1" ht="14.25" customHeight="1">
      <c r="A116" s="32"/>
      <c r="B116" s="32"/>
      <c r="C116" s="32"/>
      <c r="D116" s="32"/>
      <c r="E116" s="32"/>
      <c r="F116" s="32"/>
      <c r="G116" s="32"/>
      <c r="H116" s="33">
        <v>32</v>
      </c>
      <c r="I116" s="125" t="s">
        <v>85</v>
      </c>
      <c r="J116" s="125"/>
      <c r="K116" s="34">
        <f aca="true" t="shared" si="15" ref="K116:S116">K117</f>
        <v>111933</v>
      </c>
      <c r="L116" s="34">
        <f t="shared" si="15"/>
        <v>2563</v>
      </c>
      <c r="M116" s="34">
        <f t="shared" si="15"/>
        <v>0</v>
      </c>
      <c r="N116" s="34">
        <f t="shared" si="15"/>
        <v>0</v>
      </c>
      <c r="O116" s="34">
        <f t="shared" si="15"/>
        <v>0</v>
      </c>
      <c r="P116" s="34">
        <f t="shared" si="15"/>
        <v>109370</v>
      </c>
      <c r="Q116" s="34">
        <f t="shared" si="15"/>
        <v>0</v>
      </c>
      <c r="R116" s="34">
        <f t="shared" si="15"/>
        <v>0</v>
      </c>
      <c r="S116" s="34">
        <f t="shared" si="15"/>
        <v>0</v>
      </c>
    </row>
    <row r="117" spans="8:19" s="64" customFormat="1" ht="14.25" customHeight="1">
      <c r="H117" s="65">
        <v>322</v>
      </c>
      <c r="I117" s="66" t="s">
        <v>109</v>
      </c>
      <c r="J117" s="66"/>
      <c r="K117" s="67">
        <f>K118+K119+K120</f>
        <v>111933</v>
      </c>
      <c r="L117" s="67">
        <f>L118+L119</f>
        <v>2563</v>
      </c>
      <c r="M117" s="67">
        <f aca="true" t="shared" si="16" ref="M117:S117">M118</f>
        <v>0</v>
      </c>
      <c r="N117" s="67"/>
      <c r="O117" s="67">
        <f>O118+O119</f>
        <v>0</v>
      </c>
      <c r="P117" s="67">
        <f>P118+P119+P120</f>
        <v>109370</v>
      </c>
      <c r="Q117" s="67">
        <f t="shared" si="16"/>
        <v>0</v>
      </c>
      <c r="R117" s="67">
        <f t="shared" si="16"/>
        <v>0</v>
      </c>
      <c r="S117" s="67">
        <f t="shared" si="16"/>
        <v>0</v>
      </c>
    </row>
    <row r="118" spans="1:16" ht="14.25" customHeight="1">
      <c r="A118" s="1">
        <v>1</v>
      </c>
      <c r="B118" s="1">
        <v>4</v>
      </c>
      <c r="H118" s="8">
        <v>3221</v>
      </c>
      <c r="I118" s="121" t="s">
        <v>16</v>
      </c>
      <c r="J118" s="121"/>
      <c r="K118" s="1">
        <v>2723</v>
      </c>
      <c r="L118" s="1">
        <v>2563</v>
      </c>
      <c r="P118" s="1">
        <v>160</v>
      </c>
    </row>
    <row r="119" spans="2:19" ht="15">
      <c r="B119" s="1">
        <v>4</v>
      </c>
      <c r="H119" s="8">
        <v>32251</v>
      </c>
      <c r="J119" s="9" t="s">
        <v>110</v>
      </c>
      <c r="K119" s="1">
        <v>36505</v>
      </c>
      <c r="P119" s="1">
        <v>36505</v>
      </c>
      <c r="S119" s="1"/>
    </row>
    <row r="120" spans="2:19" s="29" customFormat="1" ht="14.25" customHeight="1">
      <c r="B120" s="29">
        <v>4</v>
      </c>
      <c r="H120" s="117">
        <v>32217</v>
      </c>
      <c r="I120" s="102"/>
      <c r="J120" s="104" t="s">
        <v>123</v>
      </c>
      <c r="K120" s="118">
        <v>72705</v>
      </c>
      <c r="L120" s="103"/>
      <c r="M120" s="103"/>
      <c r="N120" s="103"/>
      <c r="O120" s="103"/>
      <c r="P120" s="118">
        <v>72705</v>
      </c>
      <c r="Q120" s="103"/>
      <c r="R120" s="103"/>
      <c r="S120" s="103"/>
    </row>
    <row r="121" spans="8:19" s="31" customFormat="1" ht="15">
      <c r="H121" s="88">
        <v>4</v>
      </c>
      <c r="I121" s="80"/>
      <c r="J121" s="80" t="s">
        <v>77</v>
      </c>
      <c r="K121" s="31">
        <f>K122</f>
        <v>806065</v>
      </c>
      <c r="L121" s="31">
        <f aca="true" t="shared" si="17" ref="L121:R122">L122</f>
        <v>0</v>
      </c>
      <c r="M121" s="31">
        <f aca="true" t="shared" si="18" ref="M121:S121">M122</f>
        <v>0</v>
      </c>
      <c r="N121" s="31">
        <f t="shared" si="18"/>
        <v>0</v>
      </c>
      <c r="O121" s="31">
        <f t="shared" si="18"/>
        <v>0</v>
      </c>
      <c r="P121" s="31">
        <f t="shared" si="18"/>
        <v>806065</v>
      </c>
      <c r="Q121" s="31">
        <f t="shared" si="18"/>
        <v>0</v>
      </c>
      <c r="R121" s="31">
        <f t="shared" si="18"/>
        <v>0</v>
      </c>
      <c r="S121" s="31">
        <f t="shared" si="18"/>
        <v>0</v>
      </c>
    </row>
    <row r="122" spans="8:19" s="34" customFormat="1" ht="15">
      <c r="H122" s="75">
        <v>42</v>
      </c>
      <c r="I122" s="126"/>
      <c r="J122" s="126"/>
      <c r="K122" s="34">
        <f>K123</f>
        <v>806065</v>
      </c>
      <c r="L122" s="34">
        <f t="shared" si="17"/>
        <v>0</v>
      </c>
      <c r="M122" s="34">
        <f t="shared" si="17"/>
        <v>0</v>
      </c>
      <c r="N122" s="34">
        <f t="shared" si="17"/>
        <v>0</v>
      </c>
      <c r="O122" s="34">
        <f t="shared" si="17"/>
        <v>0</v>
      </c>
      <c r="P122" s="34">
        <f t="shared" si="17"/>
        <v>806065</v>
      </c>
      <c r="Q122" s="34">
        <f t="shared" si="17"/>
        <v>0</v>
      </c>
      <c r="R122" s="34">
        <f t="shared" si="17"/>
        <v>0</v>
      </c>
      <c r="S122" s="89"/>
    </row>
    <row r="123" spans="8:19" s="69" customFormat="1" ht="15">
      <c r="H123" s="73">
        <v>422</v>
      </c>
      <c r="I123" s="74"/>
      <c r="J123" s="74"/>
      <c r="K123" s="69">
        <f aca="true" t="shared" si="19" ref="K123:S123">SUM(K124:K126)</f>
        <v>806065</v>
      </c>
      <c r="L123" s="69">
        <f t="shared" si="19"/>
        <v>0</v>
      </c>
      <c r="M123" s="69">
        <f t="shared" si="19"/>
        <v>0</v>
      </c>
      <c r="N123" s="69">
        <f t="shared" si="19"/>
        <v>0</v>
      </c>
      <c r="O123" s="69">
        <f t="shared" si="19"/>
        <v>0</v>
      </c>
      <c r="P123" s="69">
        <f t="shared" si="19"/>
        <v>806065</v>
      </c>
      <c r="Q123" s="69">
        <f t="shared" si="19"/>
        <v>0</v>
      </c>
      <c r="R123" s="69">
        <f t="shared" si="19"/>
        <v>0</v>
      </c>
      <c r="S123" s="90">
        <f t="shared" si="19"/>
        <v>0</v>
      </c>
    </row>
    <row r="124" spans="9:10" ht="15">
      <c r="I124" s="121"/>
      <c r="J124" s="121"/>
    </row>
    <row r="125" spans="2:16" ht="15">
      <c r="B125" s="1">
        <v>4</v>
      </c>
      <c r="H125" s="8">
        <v>42212</v>
      </c>
      <c r="I125" s="121" t="s">
        <v>5</v>
      </c>
      <c r="J125" s="121"/>
      <c r="K125" s="1">
        <v>147304</v>
      </c>
      <c r="P125" s="1">
        <v>147304</v>
      </c>
    </row>
    <row r="126" spans="2:16" ht="15">
      <c r="B126" s="1">
        <v>4</v>
      </c>
      <c r="H126" s="8">
        <v>42273</v>
      </c>
      <c r="I126" s="11" t="s">
        <v>49</v>
      </c>
      <c r="J126" s="11"/>
      <c r="K126" s="1">
        <v>658761</v>
      </c>
      <c r="P126" s="1">
        <v>658761</v>
      </c>
    </row>
    <row r="127" ht="15">
      <c r="S127" s="1"/>
    </row>
    <row r="128" ht="15">
      <c r="S128" s="1"/>
    </row>
    <row r="129" spans="1:19" s="29" customFormat="1" ht="15">
      <c r="A129" s="122" t="s">
        <v>103</v>
      </c>
      <c r="B129" s="122"/>
      <c r="C129" s="122"/>
      <c r="D129" s="122"/>
      <c r="E129" s="122"/>
      <c r="F129" s="122"/>
      <c r="G129" s="122"/>
      <c r="H129" s="122"/>
      <c r="I129" s="122"/>
      <c r="J129" s="122"/>
      <c r="K129" s="30">
        <f aca="true" t="shared" si="20" ref="K129:S129">K115+K121</f>
        <v>917998</v>
      </c>
      <c r="L129" s="30">
        <f t="shared" si="20"/>
        <v>2563</v>
      </c>
      <c r="M129" s="30">
        <f t="shared" si="20"/>
        <v>0</v>
      </c>
      <c r="N129" s="30">
        <f t="shared" si="20"/>
        <v>0</v>
      </c>
      <c r="O129" s="30">
        <f t="shared" si="20"/>
        <v>0</v>
      </c>
      <c r="P129" s="30">
        <f t="shared" si="20"/>
        <v>915435</v>
      </c>
      <c r="Q129" s="30">
        <f t="shared" si="20"/>
        <v>0</v>
      </c>
      <c r="R129" s="30">
        <f t="shared" si="20"/>
        <v>0</v>
      </c>
      <c r="S129" s="30">
        <f t="shared" si="20"/>
        <v>0</v>
      </c>
    </row>
    <row r="130" ht="15">
      <c r="S130" s="1"/>
    </row>
    <row r="131" spans="1:19" s="91" customFormat="1" ht="15.75" customHeight="1">
      <c r="A131" s="123" t="s">
        <v>121</v>
      </c>
      <c r="B131" s="123"/>
      <c r="C131" s="123"/>
      <c r="D131" s="123"/>
      <c r="E131" s="123"/>
      <c r="F131" s="123"/>
      <c r="G131" s="123"/>
      <c r="H131" s="123"/>
      <c r="I131" s="123"/>
      <c r="J131" s="123"/>
      <c r="K131" s="95">
        <f aca="true" t="shared" si="21" ref="K131:S131">K110+K129</f>
        <v>7382782</v>
      </c>
      <c r="L131" s="95">
        <f t="shared" si="21"/>
        <v>4103657</v>
      </c>
      <c r="M131" s="95">
        <f t="shared" si="21"/>
        <v>55000</v>
      </c>
      <c r="N131" s="95">
        <f t="shared" si="21"/>
        <v>24170</v>
      </c>
      <c r="O131" s="95">
        <f t="shared" si="21"/>
        <v>1056000</v>
      </c>
      <c r="P131" s="95">
        <f t="shared" si="21"/>
        <v>2143955</v>
      </c>
      <c r="Q131" s="95">
        <f t="shared" si="21"/>
        <v>415435</v>
      </c>
      <c r="R131" s="95">
        <f t="shared" si="21"/>
        <v>6268705</v>
      </c>
      <c r="S131" s="95">
        <f t="shared" si="21"/>
        <v>5650960</v>
      </c>
    </row>
    <row r="132" ht="15">
      <c r="S132" s="1"/>
    </row>
    <row r="133" ht="15">
      <c r="S133" s="1"/>
    </row>
    <row r="134" ht="15">
      <c r="S134" s="1"/>
    </row>
    <row r="135" ht="15">
      <c r="S135" s="1"/>
    </row>
    <row r="136" ht="15">
      <c r="S136" s="1"/>
    </row>
    <row r="137" ht="15">
      <c r="S137" s="1"/>
    </row>
    <row r="138" ht="15">
      <c r="S138" s="1"/>
    </row>
    <row r="139" ht="15">
      <c r="S139" s="1"/>
    </row>
    <row r="140" ht="15">
      <c r="S140" s="1"/>
    </row>
    <row r="141" ht="15">
      <c r="S141" s="1"/>
    </row>
    <row r="142" ht="15">
      <c r="S142" s="1"/>
    </row>
    <row r="143" ht="15">
      <c r="S143" s="1"/>
    </row>
    <row r="144" ht="15">
      <c r="S144" s="1"/>
    </row>
    <row r="145" ht="15">
      <c r="S145" s="1"/>
    </row>
    <row r="146" ht="15">
      <c r="S146" s="1"/>
    </row>
    <row r="147" ht="15">
      <c r="S147" s="1"/>
    </row>
    <row r="148" ht="15">
      <c r="S148" s="1"/>
    </row>
    <row r="149" ht="15">
      <c r="S149" s="1"/>
    </row>
    <row r="150" ht="15">
      <c r="S150" s="1"/>
    </row>
    <row r="151" ht="15">
      <c r="S151" s="1"/>
    </row>
    <row r="152" ht="15">
      <c r="S152" s="1"/>
    </row>
    <row r="153" ht="15">
      <c r="S153" s="1"/>
    </row>
    <row r="154" ht="15">
      <c r="S154" s="1"/>
    </row>
    <row r="155" ht="15">
      <c r="S155" s="1"/>
    </row>
    <row r="156" ht="15">
      <c r="S156" s="1"/>
    </row>
    <row r="157" ht="15">
      <c r="S157" s="1"/>
    </row>
    <row r="158" ht="15">
      <c r="S158" s="1"/>
    </row>
    <row r="159" ht="15">
      <c r="S159" s="1"/>
    </row>
    <row r="160" ht="15">
      <c r="S160" s="1"/>
    </row>
    <row r="161" ht="15">
      <c r="S161" s="1"/>
    </row>
    <row r="162" ht="15">
      <c r="S162" s="1"/>
    </row>
    <row r="163" ht="15">
      <c r="S163" s="1"/>
    </row>
    <row r="164" ht="15">
      <c r="S164" s="1"/>
    </row>
    <row r="165" ht="15">
      <c r="S165" s="1"/>
    </row>
    <row r="166" ht="15">
      <c r="S166" s="1"/>
    </row>
    <row r="167" ht="15">
      <c r="S167" s="1"/>
    </row>
    <row r="168" ht="15">
      <c r="S168" s="1"/>
    </row>
    <row r="169" ht="15">
      <c r="S169" s="1"/>
    </row>
    <row r="170" ht="15">
      <c r="S170" s="1"/>
    </row>
    <row r="171" ht="15">
      <c r="S171" s="1"/>
    </row>
    <row r="172" ht="15">
      <c r="S172" s="1"/>
    </row>
    <row r="173" ht="15">
      <c r="S173" s="1"/>
    </row>
    <row r="174" ht="15">
      <c r="S174" s="1"/>
    </row>
    <row r="175" ht="15">
      <c r="S175" s="1"/>
    </row>
    <row r="176" ht="15">
      <c r="S176" s="1"/>
    </row>
    <row r="177" ht="15">
      <c r="S177" s="1"/>
    </row>
    <row r="178" ht="15">
      <c r="S178" s="1"/>
    </row>
    <row r="179" ht="15">
      <c r="S179" s="1"/>
    </row>
    <row r="180" ht="15">
      <c r="S180" s="1"/>
    </row>
    <row r="181" ht="15">
      <c r="S181" s="1"/>
    </row>
    <row r="182" ht="15">
      <c r="S182" s="1"/>
    </row>
    <row r="183" ht="15">
      <c r="S183" s="1"/>
    </row>
    <row r="184" ht="15">
      <c r="S184" s="1"/>
    </row>
    <row r="185" ht="15">
      <c r="S185" s="1"/>
    </row>
    <row r="186" ht="15">
      <c r="S186" s="1"/>
    </row>
    <row r="187" ht="15">
      <c r="S187" s="1"/>
    </row>
    <row r="188" ht="15">
      <c r="S188" s="1"/>
    </row>
    <row r="189" ht="15">
      <c r="S189" s="1"/>
    </row>
    <row r="190" ht="15">
      <c r="S190" s="1"/>
    </row>
    <row r="191" ht="15">
      <c r="S191" s="1"/>
    </row>
    <row r="192" ht="15">
      <c r="S192" s="1"/>
    </row>
    <row r="193" ht="15">
      <c r="S193" s="1"/>
    </row>
    <row r="194" ht="15">
      <c r="S194" s="1"/>
    </row>
    <row r="195" ht="15">
      <c r="S195" s="1"/>
    </row>
    <row r="196" ht="15">
      <c r="S196" s="1"/>
    </row>
    <row r="197" ht="15">
      <c r="S197" s="1"/>
    </row>
    <row r="198" ht="15">
      <c r="S198" s="1"/>
    </row>
    <row r="199" ht="15">
      <c r="S199" s="1"/>
    </row>
    <row r="200" ht="15">
      <c r="S200" s="1"/>
    </row>
    <row r="201" ht="15">
      <c r="S201" s="1"/>
    </row>
    <row r="202" ht="15">
      <c r="S202" s="1"/>
    </row>
    <row r="203" ht="15">
      <c r="S203" s="1"/>
    </row>
    <row r="204" ht="15">
      <c r="S204" s="1"/>
    </row>
    <row r="205" ht="15">
      <c r="S205" s="1"/>
    </row>
    <row r="206" ht="15">
      <c r="S206" s="1"/>
    </row>
    <row r="207" ht="15">
      <c r="S207" s="1"/>
    </row>
    <row r="208" ht="15">
      <c r="S208" s="1"/>
    </row>
    <row r="209" ht="15">
      <c r="S209" s="1"/>
    </row>
    <row r="210" ht="15">
      <c r="S210" s="1"/>
    </row>
    <row r="211" ht="15">
      <c r="S211" s="1"/>
    </row>
    <row r="212" ht="15">
      <c r="S212" s="1"/>
    </row>
    <row r="213" ht="15">
      <c r="S213" s="1"/>
    </row>
    <row r="214" ht="15">
      <c r="S214" s="1"/>
    </row>
    <row r="215" ht="15">
      <c r="S215" s="1"/>
    </row>
    <row r="216" ht="15">
      <c r="S216" s="1"/>
    </row>
    <row r="217" ht="15">
      <c r="S217" s="1"/>
    </row>
    <row r="218" ht="15">
      <c r="S218" s="1"/>
    </row>
    <row r="219" ht="15">
      <c r="S219" s="1"/>
    </row>
    <row r="220" ht="15">
      <c r="S220" s="1"/>
    </row>
    <row r="221" ht="15">
      <c r="S221" s="1"/>
    </row>
    <row r="222" ht="15">
      <c r="S222" s="1"/>
    </row>
    <row r="223" ht="15">
      <c r="S223" s="1"/>
    </row>
    <row r="224" ht="15">
      <c r="S224" s="1"/>
    </row>
    <row r="225" ht="15">
      <c r="S225" s="1"/>
    </row>
    <row r="226" ht="15">
      <c r="S226" s="1"/>
    </row>
    <row r="227" ht="15">
      <c r="S227" s="1"/>
    </row>
    <row r="228" ht="15">
      <c r="S228" s="1"/>
    </row>
    <row r="229" ht="15">
      <c r="S229" s="1"/>
    </row>
    <row r="230" ht="15">
      <c r="S230" s="1"/>
    </row>
    <row r="231" ht="15">
      <c r="S231" s="1"/>
    </row>
    <row r="232" ht="15">
      <c r="S232" s="1"/>
    </row>
    <row r="233" ht="15">
      <c r="S233" s="1"/>
    </row>
    <row r="234" ht="15">
      <c r="S234" s="1"/>
    </row>
    <row r="235" ht="15">
      <c r="S235" s="1"/>
    </row>
    <row r="236" ht="15">
      <c r="S236" s="1"/>
    </row>
    <row r="237" ht="15">
      <c r="S237" s="1"/>
    </row>
    <row r="238" ht="15">
      <c r="S238" s="1"/>
    </row>
    <row r="239" ht="15">
      <c r="S239" s="1"/>
    </row>
    <row r="240" ht="15">
      <c r="S240" s="1"/>
    </row>
    <row r="241" ht="15">
      <c r="S241" s="1"/>
    </row>
    <row r="242" ht="15">
      <c r="S242" s="1"/>
    </row>
    <row r="243" ht="15">
      <c r="S243" s="1"/>
    </row>
    <row r="244" ht="15">
      <c r="S244" s="1"/>
    </row>
    <row r="245" ht="15">
      <c r="S245" s="1"/>
    </row>
    <row r="246" ht="15">
      <c r="S246" s="1"/>
    </row>
    <row r="247" ht="15">
      <c r="S247" s="1"/>
    </row>
    <row r="248" ht="15">
      <c r="S248" s="1"/>
    </row>
    <row r="249" ht="15">
      <c r="S249" s="1"/>
    </row>
    <row r="250" ht="15">
      <c r="S250" s="1"/>
    </row>
    <row r="251" ht="15">
      <c r="S251" s="1"/>
    </row>
    <row r="252" ht="15">
      <c r="S252" s="1"/>
    </row>
    <row r="253" ht="15">
      <c r="S253" s="1"/>
    </row>
    <row r="254" ht="15">
      <c r="S254" s="1"/>
    </row>
    <row r="255" ht="15">
      <c r="S255" s="1"/>
    </row>
    <row r="256" ht="15">
      <c r="S256" s="1"/>
    </row>
    <row r="257" ht="15">
      <c r="S257" s="1"/>
    </row>
    <row r="258" ht="15">
      <c r="S258" s="1"/>
    </row>
    <row r="259" ht="15">
      <c r="S259" s="1"/>
    </row>
    <row r="260" ht="15">
      <c r="S260" s="1"/>
    </row>
    <row r="261" ht="15">
      <c r="S261" s="1"/>
    </row>
    <row r="262" ht="15">
      <c r="S262" s="1"/>
    </row>
    <row r="263" ht="15">
      <c r="S263" s="1"/>
    </row>
    <row r="264" ht="15">
      <c r="S264" s="1"/>
    </row>
    <row r="265" ht="15">
      <c r="S265" s="1"/>
    </row>
    <row r="266" ht="15">
      <c r="S266" s="1"/>
    </row>
    <row r="267" ht="15">
      <c r="S267" s="1"/>
    </row>
    <row r="268" ht="15">
      <c r="S268" s="1"/>
    </row>
    <row r="269" ht="15">
      <c r="S269" s="1"/>
    </row>
    <row r="270" ht="15">
      <c r="S270" s="1"/>
    </row>
    <row r="271" ht="15">
      <c r="S271" s="1"/>
    </row>
    <row r="272" ht="15">
      <c r="S272" s="1"/>
    </row>
    <row r="273" ht="15">
      <c r="S273" s="1"/>
    </row>
    <row r="274" ht="15">
      <c r="S274" s="1"/>
    </row>
    <row r="275" ht="15">
      <c r="S275" s="1"/>
    </row>
    <row r="276" ht="15">
      <c r="S276" s="1"/>
    </row>
    <row r="277" ht="15">
      <c r="S277" s="1"/>
    </row>
    <row r="278" ht="15">
      <c r="S278" s="1"/>
    </row>
    <row r="279" ht="15">
      <c r="S279" s="1"/>
    </row>
    <row r="280" ht="15">
      <c r="S280" s="1"/>
    </row>
    <row r="281" ht="15">
      <c r="S281" s="1"/>
    </row>
    <row r="282" ht="15">
      <c r="S282" s="1"/>
    </row>
    <row r="283" ht="15">
      <c r="S283" s="1"/>
    </row>
    <row r="284" ht="15">
      <c r="S284" s="1"/>
    </row>
    <row r="285" ht="15">
      <c r="S285" s="1"/>
    </row>
    <row r="286" ht="15">
      <c r="S286" s="1"/>
    </row>
    <row r="287" ht="15">
      <c r="S287" s="1"/>
    </row>
    <row r="288" ht="15">
      <c r="S288" s="1"/>
    </row>
    <row r="289" ht="15">
      <c r="S289" s="1"/>
    </row>
    <row r="290" ht="15">
      <c r="S290" s="1"/>
    </row>
    <row r="291" ht="15">
      <c r="S291" s="1"/>
    </row>
    <row r="292" ht="15">
      <c r="S292" s="1"/>
    </row>
    <row r="293" ht="15">
      <c r="S293" s="1"/>
    </row>
    <row r="294" ht="15">
      <c r="S294" s="1"/>
    </row>
    <row r="295" ht="15">
      <c r="S295" s="1"/>
    </row>
    <row r="296" ht="15">
      <c r="S296" s="1"/>
    </row>
    <row r="297" ht="15">
      <c r="S297" s="1"/>
    </row>
    <row r="298" ht="15">
      <c r="S298" s="1"/>
    </row>
    <row r="299" ht="15">
      <c r="S299" s="1"/>
    </row>
    <row r="300" ht="15">
      <c r="S300" s="1"/>
    </row>
    <row r="301" ht="15">
      <c r="S301" s="1"/>
    </row>
    <row r="302" ht="15">
      <c r="S302" s="1"/>
    </row>
    <row r="303" ht="15">
      <c r="S303" s="1"/>
    </row>
    <row r="304" ht="15">
      <c r="S304" s="1"/>
    </row>
    <row r="305" ht="15">
      <c r="S305" s="1"/>
    </row>
    <row r="306" ht="15">
      <c r="S306" s="1"/>
    </row>
    <row r="307" ht="15">
      <c r="S307" s="1"/>
    </row>
    <row r="308" ht="15">
      <c r="S308" s="1"/>
    </row>
    <row r="309" ht="15">
      <c r="S309" s="1"/>
    </row>
    <row r="310" ht="15">
      <c r="S310" s="1"/>
    </row>
    <row r="311" ht="15">
      <c r="S311" s="1"/>
    </row>
    <row r="312" ht="15">
      <c r="S312" s="1"/>
    </row>
    <row r="313" ht="15">
      <c r="S313" s="1"/>
    </row>
    <row r="314" ht="15">
      <c r="S314" s="1"/>
    </row>
    <row r="315" ht="15">
      <c r="S315" s="1"/>
    </row>
    <row r="316" ht="15">
      <c r="S316" s="1"/>
    </row>
    <row r="317" ht="15">
      <c r="S317" s="1"/>
    </row>
    <row r="318" ht="15">
      <c r="S318" s="1"/>
    </row>
    <row r="319" ht="15">
      <c r="S319" s="1"/>
    </row>
    <row r="320" ht="15">
      <c r="S320" s="1"/>
    </row>
    <row r="321" ht="15">
      <c r="S321" s="1"/>
    </row>
    <row r="322" ht="15">
      <c r="S322" s="1"/>
    </row>
    <row r="323" ht="15">
      <c r="S323" s="1"/>
    </row>
    <row r="324" ht="15">
      <c r="S324" s="1"/>
    </row>
    <row r="325" ht="15">
      <c r="S325" s="1"/>
    </row>
    <row r="326" ht="15">
      <c r="S326" s="1"/>
    </row>
    <row r="327" ht="15">
      <c r="S327" s="1"/>
    </row>
    <row r="328" ht="15">
      <c r="S328" s="1"/>
    </row>
    <row r="329" ht="15">
      <c r="S329" s="1"/>
    </row>
    <row r="330" ht="15">
      <c r="S330" s="1"/>
    </row>
    <row r="331" ht="15">
      <c r="S331" s="1"/>
    </row>
    <row r="332" ht="15">
      <c r="S332" s="1"/>
    </row>
    <row r="333" ht="15">
      <c r="S333" s="1"/>
    </row>
    <row r="334" ht="15">
      <c r="S334" s="1"/>
    </row>
    <row r="335" ht="15">
      <c r="S335" s="1"/>
    </row>
    <row r="336" ht="15">
      <c r="S336" s="1"/>
    </row>
    <row r="337" ht="15">
      <c r="S337" s="1"/>
    </row>
    <row r="338" ht="15">
      <c r="S338" s="1"/>
    </row>
    <row r="339" ht="15">
      <c r="S339" s="1"/>
    </row>
    <row r="340" ht="15">
      <c r="S340" s="1"/>
    </row>
    <row r="341" ht="15">
      <c r="S341" s="1"/>
    </row>
    <row r="342" ht="15">
      <c r="S342" s="1"/>
    </row>
    <row r="343" ht="15">
      <c r="S343" s="1"/>
    </row>
    <row r="344" ht="15">
      <c r="S344" s="1"/>
    </row>
    <row r="345" ht="15">
      <c r="S345" s="1"/>
    </row>
    <row r="346" ht="15">
      <c r="S346" s="1"/>
    </row>
    <row r="347" ht="15">
      <c r="S347" s="1"/>
    </row>
    <row r="348" ht="15">
      <c r="S348" s="1"/>
    </row>
    <row r="349" ht="15">
      <c r="S349" s="1"/>
    </row>
    <row r="350" ht="15">
      <c r="S350" s="1"/>
    </row>
    <row r="351" ht="15">
      <c r="S351" s="1"/>
    </row>
    <row r="352" ht="15">
      <c r="S352" s="1"/>
    </row>
    <row r="353" ht="15">
      <c r="S353" s="1"/>
    </row>
    <row r="354" ht="15">
      <c r="S354" s="1"/>
    </row>
    <row r="355" ht="15">
      <c r="S355" s="1"/>
    </row>
    <row r="356" ht="15">
      <c r="S356" s="1"/>
    </row>
    <row r="357" ht="15">
      <c r="S357" s="1"/>
    </row>
    <row r="358" ht="15">
      <c r="S358" s="1"/>
    </row>
    <row r="359" ht="15">
      <c r="S359" s="1"/>
    </row>
    <row r="360" ht="15">
      <c r="S360" s="1"/>
    </row>
    <row r="361" ht="15">
      <c r="S361" s="1"/>
    </row>
    <row r="362" ht="15">
      <c r="S362" s="1"/>
    </row>
    <row r="363" ht="15">
      <c r="S363" s="1"/>
    </row>
    <row r="364" ht="15">
      <c r="S364" s="1"/>
    </row>
    <row r="365" ht="15">
      <c r="S365" s="1"/>
    </row>
    <row r="366" ht="15">
      <c r="S366" s="1"/>
    </row>
    <row r="367" ht="15">
      <c r="S367" s="1"/>
    </row>
    <row r="368" ht="15">
      <c r="S368" s="1"/>
    </row>
    <row r="369" ht="15">
      <c r="S369" s="1"/>
    </row>
    <row r="370" ht="15">
      <c r="S370" s="1"/>
    </row>
    <row r="371" ht="15">
      <c r="S371" s="1"/>
    </row>
    <row r="372" ht="15">
      <c r="S372" s="1"/>
    </row>
    <row r="373" ht="15">
      <c r="S373" s="1"/>
    </row>
    <row r="374" ht="15">
      <c r="S374" s="1"/>
    </row>
    <row r="375" ht="15">
      <c r="S375" s="1"/>
    </row>
    <row r="376" ht="15">
      <c r="S376" s="1"/>
    </row>
    <row r="377" ht="15">
      <c r="S377" s="1"/>
    </row>
    <row r="378" ht="15">
      <c r="S378" s="1"/>
    </row>
    <row r="379" ht="15">
      <c r="S379" s="1"/>
    </row>
    <row r="380" ht="15">
      <c r="S380" s="1"/>
    </row>
    <row r="381" ht="15">
      <c r="S381" s="1"/>
    </row>
    <row r="382" ht="15">
      <c r="S382" s="1"/>
    </row>
    <row r="383" ht="15">
      <c r="S383" s="1"/>
    </row>
    <row r="384" ht="15">
      <c r="S384" s="1"/>
    </row>
    <row r="385" ht="15">
      <c r="S385" s="1"/>
    </row>
    <row r="386" ht="15">
      <c r="S386" s="1"/>
    </row>
    <row r="387" ht="15">
      <c r="S387" s="1"/>
    </row>
    <row r="388" ht="15">
      <c r="S388" s="1"/>
    </row>
    <row r="389" ht="15">
      <c r="S389" s="1"/>
    </row>
    <row r="390" ht="15">
      <c r="S390" s="1"/>
    </row>
    <row r="391" ht="15">
      <c r="S391" s="1"/>
    </row>
    <row r="392" ht="15">
      <c r="S392" s="1"/>
    </row>
    <row r="393" ht="15">
      <c r="S393" s="1"/>
    </row>
    <row r="394" ht="15">
      <c r="S394" s="1"/>
    </row>
    <row r="395" ht="15">
      <c r="S395" s="1"/>
    </row>
    <row r="396" ht="15">
      <c r="S396" s="1"/>
    </row>
    <row r="397" ht="15">
      <c r="S397" s="1"/>
    </row>
    <row r="398" ht="15">
      <c r="S398" s="1"/>
    </row>
    <row r="399" ht="15">
      <c r="S399" s="1"/>
    </row>
    <row r="400" ht="15">
      <c r="S400" s="1"/>
    </row>
    <row r="401" ht="15">
      <c r="S401" s="1"/>
    </row>
    <row r="402" ht="15">
      <c r="S402" s="1"/>
    </row>
    <row r="403" ht="15">
      <c r="S403" s="1"/>
    </row>
    <row r="404" ht="15">
      <c r="S404" s="1"/>
    </row>
    <row r="405" ht="15">
      <c r="S405" s="1"/>
    </row>
    <row r="406" ht="15">
      <c r="S406" s="1"/>
    </row>
    <row r="407" ht="15">
      <c r="S407" s="1"/>
    </row>
    <row r="408" ht="15">
      <c r="S408" s="1"/>
    </row>
    <row r="409" ht="15">
      <c r="S409" s="1"/>
    </row>
    <row r="410" ht="15">
      <c r="S410" s="1"/>
    </row>
    <row r="411" ht="15">
      <c r="S411" s="1"/>
    </row>
    <row r="412" ht="15">
      <c r="S412" s="1"/>
    </row>
    <row r="413" ht="15">
      <c r="S413" s="1"/>
    </row>
    <row r="414" ht="15">
      <c r="S414" s="1"/>
    </row>
    <row r="415" ht="15">
      <c r="S415" s="1"/>
    </row>
    <row r="416" ht="15">
      <c r="S416" s="1"/>
    </row>
    <row r="417" ht="15">
      <c r="S417" s="1"/>
    </row>
    <row r="418" ht="15">
      <c r="S418" s="1"/>
    </row>
    <row r="419" ht="15">
      <c r="S419" s="1"/>
    </row>
    <row r="420" ht="15">
      <c r="S420" s="1"/>
    </row>
    <row r="421" ht="15">
      <c r="S421" s="1"/>
    </row>
    <row r="422" ht="15">
      <c r="S422" s="1"/>
    </row>
    <row r="423" ht="15">
      <c r="S423" s="1"/>
    </row>
    <row r="424" ht="15">
      <c r="S424" s="1"/>
    </row>
    <row r="425" ht="15">
      <c r="S425" s="1"/>
    </row>
    <row r="426" ht="15">
      <c r="S426" s="1"/>
    </row>
    <row r="427" ht="15">
      <c r="S427" s="1"/>
    </row>
    <row r="428" ht="15">
      <c r="S428" s="1"/>
    </row>
    <row r="429" ht="15">
      <c r="S429" s="1"/>
    </row>
    <row r="430" ht="15">
      <c r="S430" s="1"/>
    </row>
    <row r="431" ht="15">
      <c r="S431" s="1"/>
    </row>
    <row r="432" ht="15">
      <c r="S432" s="1"/>
    </row>
    <row r="433" ht="15">
      <c r="S433" s="1"/>
    </row>
    <row r="434" ht="15">
      <c r="S434" s="1"/>
    </row>
    <row r="435" ht="15">
      <c r="S435" s="1"/>
    </row>
    <row r="436" ht="15">
      <c r="S436" s="1"/>
    </row>
    <row r="437" ht="15">
      <c r="S437" s="1"/>
    </row>
    <row r="438" ht="15">
      <c r="S438" s="1"/>
    </row>
    <row r="439" ht="15">
      <c r="S439" s="1"/>
    </row>
    <row r="440" ht="15">
      <c r="S440" s="1"/>
    </row>
    <row r="441" ht="15">
      <c r="S441" s="1"/>
    </row>
    <row r="442" ht="15">
      <c r="S442" s="1"/>
    </row>
    <row r="443" ht="15">
      <c r="S443" s="1"/>
    </row>
    <row r="444" ht="15">
      <c r="S444" s="1"/>
    </row>
    <row r="445" ht="15">
      <c r="S445" s="1"/>
    </row>
    <row r="446" ht="15">
      <c r="S446" s="1"/>
    </row>
    <row r="447" ht="15">
      <c r="S447" s="1"/>
    </row>
    <row r="448" ht="15">
      <c r="S448" s="1"/>
    </row>
    <row r="449" ht="15">
      <c r="S449" s="1"/>
    </row>
    <row r="450" ht="15">
      <c r="S450" s="1"/>
    </row>
    <row r="451" ht="15">
      <c r="S451" s="1"/>
    </row>
    <row r="452" ht="15">
      <c r="S452" s="1"/>
    </row>
    <row r="453" ht="15">
      <c r="S453" s="1"/>
    </row>
    <row r="454" ht="15">
      <c r="S454" s="1"/>
    </row>
    <row r="455" ht="15">
      <c r="S455" s="1"/>
    </row>
    <row r="456" ht="15">
      <c r="S456" s="1"/>
    </row>
    <row r="457" ht="15">
      <c r="S457" s="1"/>
    </row>
    <row r="458" ht="15">
      <c r="S458" s="1"/>
    </row>
    <row r="459" ht="15">
      <c r="S459" s="1"/>
    </row>
    <row r="460" ht="15">
      <c r="S460" s="1"/>
    </row>
    <row r="461" ht="15">
      <c r="S461" s="1"/>
    </row>
    <row r="462" ht="15">
      <c r="S462" s="1"/>
    </row>
    <row r="463" ht="15">
      <c r="S463" s="1"/>
    </row>
    <row r="464" ht="15">
      <c r="S464" s="1"/>
    </row>
    <row r="465" ht="15">
      <c r="S465" s="1"/>
    </row>
    <row r="466" ht="15">
      <c r="S466" s="1"/>
    </row>
    <row r="467" ht="15">
      <c r="S467" s="1"/>
    </row>
    <row r="468" ht="15">
      <c r="S468" s="1"/>
    </row>
    <row r="469" ht="15">
      <c r="S469" s="1"/>
    </row>
    <row r="470" ht="15">
      <c r="S470" s="1"/>
    </row>
    <row r="471" ht="15">
      <c r="S471" s="1"/>
    </row>
    <row r="472" ht="15">
      <c r="S472" s="1"/>
    </row>
    <row r="473" ht="15">
      <c r="S473" s="1"/>
    </row>
    <row r="474" ht="15">
      <c r="S474" s="1"/>
    </row>
    <row r="475" ht="15">
      <c r="S475" s="1"/>
    </row>
    <row r="476" ht="15">
      <c r="S476" s="1"/>
    </row>
    <row r="477" ht="15">
      <c r="S477" s="1"/>
    </row>
    <row r="478" ht="15">
      <c r="S478" s="1"/>
    </row>
    <row r="479" ht="15">
      <c r="S479" s="1"/>
    </row>
    <row r="480" ht="15">
      <c r="S480" s="1"/>
    </row>
    <row r="481" ht="15">
      <c r="S481" s="1"/>
    </row>
    <row r="482" ht="15">
      <c r="S482" s="1"/>
    </row>
    <row r="483" ht="15">
      <c r="S483" s="1"/>
    </row>
    <row r="484" ht="15">
      <c r="S484" s="1"/>
    </row>
    <row r="485" ht="15">
      <c r="S485" s="1"/>
    </row>
    <row r="486" ht="15">
      <c r="S486" s="1"/>
    </row>
    <row r="487" ht="15">
      <c r="S487" s="1"/>
    </row>
    <row r="488" ht="15">
      <c r="S488" s="1"/>
    </row>
    <row r="489" ht="15">
      <c r="S489" s="1"/>
    </row>
    <row r="490" ht="15">
      <c r="S490" s="1"/>
    </row>
    <row r="491" ht="15">
      <c r="S491" s="1"/>
    </row>
    <row r="492" ht="15">
      <c r="S492" s="1"/>
    </row>
    <row r="493" ht="15">
      <c r="S493" s="1"/>
    </row>
    <row r="494" ht="15">
      <c r="S494" s="1"/>
    </row>
    <row r="495" ht="15">
      <c r="S495" s="1"/>
    </row>
    <row r="496" ht="15">
      <c r="S496" s="1"/>
    </row>
    <row r="497" ht="15">
      <c r="S497" s="1"/>
    </row>
    <row r="498" ht="15">
      <c r="S498" s="1"/>
    </row>
    <row r="499" ht="15">
      <c r="S499" s="1"/>
    </row>
    <row r="500" ht="15">
      <c r="S500" s="1"/>
    </row>
    <row r="501" ht="15">
      <c r="S501" s="1"/>
    </row>
    <row r="502" ht="15">
      <c r="S502" s="1"/>
    </row>
    <row r="503" ht="15">
      <c r="S503" s="1"/>
    </row>
    <row r="504" ht="15">
      <c r="S504" s="1"/>
    </row>
    <row r="505" ht="15">
      <c r="S505" s="1"/>
    </row>
    <row r="506" ht="15">
      <c r="S506" s="1"/>
    </row>
    <row r="507" ht="15">
      <c r="S507" s="1"/>
    </row>
    <row r="508" ht="15">
      <c r="S508" s="1"/>
    </row>
    <row r="509" ht="15">
      <c r="S509" s="1"/>
    </row>
    <row r="510" ht="15">
      <c r="S510" s="1"/>
    </row>
    <row r="511" ht="15">
      <c r="S511" s="1"/>
    </row>
    <row r="512" ht="15">
      <c r="S512" s="1"/>
    </row>
    <row r="513" ht="15">
      <c r="S513" s="1"/>
    </row>
    <row r="514" ht="15">
      <c r="S514" s="1"/>
    </row>
    <row r="515" ht="15">
      <c r="S515" s="1"/>
    </row>
    <row r="516" ht="15">
      <c r="S516" s="1"/>
    </row>
    <row r="517" ht="15">
      <c r="S517" s="1"/>
    </row>
    <row r="518" ht="15">
      <c r="S518" s="1"/>
    </row>
    <row r="519" ht="15">
      <c r="S519" s="1"/>
    </row>
    <row r="520" ht="15">
      <c r="S520" s="1"/>
    </row>
    <row r="521" ht="15">
      <c r="S521" s="1"/>
    </row>
    <row r="522" ht="15">
      <c r="S522" s="1"/>
    </row>
    <row r="523" ht="15">
      <c r="S523" s="1"/>
    </row>
    <row r="524" ht="15">
      <c r="S524" s="1"/>
    </row>
    <row r="525" ht="15">
      <c r="S525" s="1"/>
    </row>
    <row r="526" ht="15">
      <c r="S526" s="1"/>
    </row>
    <row r="527" ht="15">
      <c r="S527" s="1"/>
    </row>
    <row r="528" ht="15">
      <c r="S528" s="1"/>
    </row>
    <row r="529" ht="15">
      <c r="S529" s="1"/>
    </row>
    <row r="530" ht="15">
      <c r="S530" s="1"/>
    </row>
    <row r="531" ht="15">
      <c r="S531" s="1"/>
    </row>
    <row r="532" ht="15">
      <c r="S532" s="1"/>
    </row>
    <row r="533" ht="15">
      <c r="S533" s="1"/>
    </row>
    <row r="534" ht="15">
      <c r="S534" s="1"/>
    </row>
    <row r="535" ht="15">
      <c r="S535" s="1"/>
    </row>
    <row r="536" ht="15">
      <c r="S536" s="1"/>
    </row>
    <row r="537" ht="15">
      <c r="S537" s="1"/>
    </row>
    <row r="538" ht="15">
      <c r="S538" s="1"/>
    </row>
    <row r="539" ht="15">
      <c r="S539" s="1"/>
    </row>
    <row r="540" ht="15">
      <c r="S540" s="1"/>
    </row>
    <row r="541" ht="15">
      <c r="S541" s="1"/>
    </row>
    <row r="542" ht="15">
      <c r="S542" s="1"/>
    </row>
    <row r="543" ht="15">
      <c r="S543" s="1"/>
    </row>
    <row r="544" ht="15">
      <c r="S544" s="1"/>
    </row>
    <row r="545" ht="15">
      <c r="S545" s="1"/>
    </row>
    <row r="546" ht="15">
      <c r="S546" s="1"/>
    </row>
    <row r="547" ht="15">
      <c r="S547" s="1"/>
    </row>
    <row r="548" ht="15">
      <c r="S548" s="1"/>
    </row>
    <row r="549" ht="15">
      <c r="S549" s="1"/>
    </row>
    <row r="550" ht="15">
      <c r="S550" s="1"/>
    </row>
    <row r="551" ht="15">
      <c r="S551" s="1"/>
    </row>
    <row r="552" ht="15">
      <c r="S552" s="1"/>
    </row>
    <row r="553" ht="15">
      <c r="S553" s="1"/>
    </row>
    <row r="554" ht="15">
      <c r="S554" s="1"/>
    </row>
    <row r="555" ht="15">
      <c r="S555" s="1"/>
    </row>
    <row r="556" ht="15">
      <c r="S556" s="1"/>
    </row>
    <row r="557" ht="15">
      <c r="S557" s="1"/>
    </row>
    <row r="558" ht="15">
      <c r="S558" s="1"/>
    </row>
    <row r="559" ht="15">
      <c r="S559" s="1"/>
    </row>
    <row r="560" ht="15">
      <c r="S560" s="1"/>
    </row>
    <row r="561" ht="15">
      <c r="S561" s="1"/>
    </row>
    <row r="562" ht="15">
      <c r="S562" s="1"/>
    </row>
    <row r="563" ht="15">
      <c r="S563" s="1"/>
    </row>
    <row r="564" ht="15">
      <c r="S564" s="1"/>
    </row>
    <row r="565" ht="15">
      <c r="S565" s="1"/>
    </row>
    <row r="566" ht="15">
      <c r="S566" s="1"/>
    </row>
    <row r="567" ht="15">
      <c r="S567" s="1"/>
    </row>
    <row r="568" ht="15">
      <c r="S568" s="1"/>
    </row>
    <row r="569" ht="15">
      <c r="S569" s="1"/>
    </row>
    <row r="570" ht="15">
      <c r="S570" s="1"/>
    </row>
    <row r="571" ht="15">
      <c r="S571" s="1"/>
    </row>
    <row r="572" ht="15">
      <c r="S572" s="1"/>
    </row>
    <row r="573" ht="15">
      <c r="S573" s="1"/>
    </row>
    <row r="574" ht="15">
      <c r="S574" s="1"/>
    </row>
    <row r="575" ht="15">
      <c r="S575" s="1"/>
    </row>
    <row r="576" ht="15">
      <c r="S576" s="1"/>
    </row>
    <row r="577" ht="15">
      <c r="S577" s="1"/>
    </row>
    <row r="578" ht="15">
      <c r="S578" s="1"/>
    </row>
    <row r="579" ht="15">
      <c r="S579" s="1"/>
    </row>
    <row r="580" ht="15">
      <c r="S580" s="1"/>
    </row>
    <row r="581" ht="15">
      <c r="S581" s="1"/>
    </row>
    <row r="582" ht="15">
      <c r="S582" s="1"/>
    </row>
    <row r="583" ht="15">
      <c r="S583" s="1"/>
    </row>
    <row r="584" ht="15">
      <c r="S584" s="1"/>
    </row>
    <row r="585" ht="15">
      <c r="S585" s="1"/>
    </row>
    <row r="586" ht="15">
      <c r="S586" s="1"/>
    </row>
    <row r="587" ht="15">
      <c r="S587" s="1"/>
    </row>
    <row r="588" ht="15">
      <c r="S588" s="1"/>
    </row>
    <row r="589" ht="15">
      <c r="S589" s="1"/>
    </row>
    <row r="590" ht="15">
      <c r="S590" s="1"/>
    </row>
    <row r="591" ht="15">
      <c r="S591" s="1"/>
    </row>
    <row r="592" ht="15">
      <c r="S592" s="1"/>
    </row>
    <row r="593" ht="15">
      <c r="S593" s="1"/>
    </row>
    <row r="594" ht="15">
      <c r="S594" s="1"/>
    </row>
    <row r="595" ht="15">
      <c r="S595" s="1"/>
    </row>
    <row r="596" ht="15">
      <c r="S596" s="1"/>
    </row>
    <row r="597" ht="15">
      <c r="S597" s="1"/>
    </row>
    <row r="598" ht="15">
      <c r="S598" s="1"/>
    </row>
    <row r="599" ht="15">
      <c r="S599" s="1"/>
    </row>
    <row r="600" ht="15">
      <c r="S600" s="1"/>
    </row>
  </sheetData>
  <sheetProtection/>
  <mergeCells count="82">
    <mergeCell ref="I107:J107"/>
    <mergeCell ref="I103:J103"/>
    <mergeCell ref="I105:J105"/>
    <mergeCell ref="I92:J92"/>
    <mergeCell ref="I93:J93"/>
    <mergeCell ref="I98:J98"/>
    <mergeCell ref="I94:J94"/>
    <mergeCell ref="I96:J96"/>
    <mergeCell ref="I106:J106"/>
    <mergeCell ref="I99:J99"/>
    <mergeCell ref="I100:J100"/>
    <mergeCell ref="I84:J84"/>
    <mergeCell ref="I85:J85"/>
    <mergeCell ref="I87:J87"/>
    <mergeCell ref="I86:J86"/>
    <mergeCell ref="I89:J89"/>
    <mergeCell ref="I90:J90"/>
    <mergeCell ref="I73:J73"/>
    <mergeCell ref="I75:J75"/>
    <mergeCell ref="I77:J77"/>
    <mergeCell ref="I80:J80"/>
    <mergeCell ref="I82:J82"/>
    <mergeCell ref="I83:J83"/>
    <mergeCell ref="I65:J65"/>
    <mergeCell ref="I67:J67"/>
    <mergeCell ref="I68:J68"/>
    <mergeCell ref="I69:J69"/>
    <mergeCell ref="I70:J70"/>
    <mergeCell ref="I71:J71"/>
    <mergeCell ref="I59:J59"/>
    <mergeCell ref="I60:J60"/>
    <mergeCell ref="I61:J61"/>
    <mergeCell ref="I62:J62"/>
    <mergeCell ref="I63:J63"/>
    <mergeCell ref="I64:J64"/>
    <mergeCell ref="I52:J52"/>
    <mergeCell ref="I54:J54"/>
    <mergeCell ref="I55:J55"/>
    <mergeCell ref="N31:N32"/>
    <mergeCell ref="A18:H18"/>
    <mergeCell ref="I58:J58"/>
    <mergeCell ref="I45:J45"/>
    <mergeCell ref="I46:J46"/>
    <mergeCell ref="I47:J47"/>
    <mergeCell ref="A17:H17"/>
    <mergeCell ref="I34:J34"/>
    <mergeCell ref="I49:J49"/>
    <mergeCell ref="I51:J51"/>
    <mergeCell ref="A25:S25"/>
    <mergeCell ref="A28:S28"/>
    <mergeCell ref="A24:J24"/>
    <mergeCell ref="I30:S30"/>
    <mergeCell ref="A27:Q27"/>
    <mergeCell ref="L31:L32"/>
    <mergeCell ref="A16:H16"/>
    <mergeCell ref="A9:H9"/>
    <mergeCell ref="I31:J32"/>
    <mergeCell ref="A10:H10"/>
    <mergeCell ref="A29:S29"/>
    <mergeCell ref="H30:H32"/>
    <mergeCell ref="K31:K32"/>
    <mergeCell ref="M31:M32"/>
    <mergeCell ref="S31:S32"/>
    <mergeCell ref="R31:R32"/>
    <mergeCell ref="A110:J110"/>
    <mergeCell ref="O31:O32"/>
    <mergeCell ref="P31:P32"/>
    <mergeCell ref="Q31:Q32"/>
    <mergeCell ref="I33:J33"/>
    <mergeCell ref="I36:J36"/>
    <mergeCell ref="I38:J38"/>
    <mergeCell ref="I44:J44"/>
    <mergeCell ref="A30:G31"/>
    <mergeCell ref="I56:J56"/>
    <mergeCell ref="I124:J124"/>
    <mergeCell ref="I125:J125"/>
    <mergeCell ref="A129:J129"/>
    <mergeCell ref="A131:J131"/>
    <mergeCell ref="I115:J115"/>
    <mergeCell ref="I116:J116"/>
    <mergeCell ref="I118:J118"/>
    <mergeCell ref="I122:J122"/>
  </mergeCells>
  <printOptions gridLines="1"/>
  <pageMargins left="0.5511811023622047" right="0.5905511811023623" top="0.5511811023622047" bottom="0.5118110236220472" header="0.7086614173228347" footer="0.5118110236220472"/>
  <pageSetup horizontalDpi="300" verticalDpi="300" orientation="landscape" paperSize="9" scale="65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8" width="11.140625" style="0" customWidth="1"/>
  </cols>
  <sheetData>
    <row r="1" spans="1:8" ht="44.25" customHeight="1">
      <c r="A1" s="35"/>
      <c r="B1" s="36" t="s">
        <v>54</v>
      </c>
      <c r="C1" s="167" t="s">
        <v>56</v>
      </c>
      <c r="D1" s="167" t="s">
        <v>57</v>
      </c>
      <c r="E1" s="167" t="s">
        <v>58</v>
      </c>
      <c r="F1" s="167" t="s">
        <v>59</v>
      </c>
      <c r="G1" s="167" t="s">
        <v>60</v>
      </c>
      <c r="H1" s="167" t="s">
        <v>61</v>
      </c>
    </row>
    <row r="2" spans="1:8" ht="44.25" customHeight="1">
      <c r="A2" s="37" t="s">
        <v>55</v>
      </c>
      <c r="B2" s="38"/>
      <c r="C2" s="168"/>
      <c r="D2" s="168"/>
      <c r="E2" s="168"/>
      <c r="F2" s="168"/>
      <c r="G2" s="168"/>
      <c r="H2" s="168"/>
    </row>
    <row r="3" spans="1:8" ht="12.75">
      <c r="A3" s="39">
        <v>6</v>
      </c>
      <c r="B3" s="39"/>
      <c r="C3" s="39"/>
      <c r="D3" s="39"/>
      <c r="E3" s="39"/>
      <c r="F3" s="39"/>
      <c r="G3" s="39"/>
      <c r="H3" s="39"/>
    </row>
    <row r="4" spans="1:8" ht="12.75">
      <c r="A4" s="40">
        <v>65</v>
      </c>
      <c r="B4" s="40"/>
      <c r="C4" s="40"/>
      <c r="D4" s="40"/>
      <c r="E4" s="40"/>
      <c r="F4" s="40"/>
      <c r="G4" s="40"/>
      <c r="H4" s="40"/>
    </row>
    <row r="5" spans="1:8" ht="12.75">
      <c r="A5" s="41">
        <v>652</v>
      </c>
      <c r="B5" s="41"/>
      <c r="C5" s="41"/>
      <c r="D5" s="41"/>
      <c r="E5" s="41"/>
      <c r="F5" s="41"/>
      <c r="G5" s="41"/>
      <c r="H5" s="41"/>
    </row>
    <row r="6" spans="1:8" ht="12.75">
      <c r="A6" s="41">
        <v>6522</v>
      </c>
      <c r="B6" s="41"/>
      <c r="C6" s="41"/>
      <c r="D6" s="41"/>
      <c r="E6" s="41"/>
      <c r="F6" s="41"/>
      <c r="G6" s="41"/>
      <c r="H6" s="41"/>
    </row>
    <row r="7" spans="1:8" ht="12.75">
      <c r="A7" s="41">
        <v>65222</v>
      </c>
      <c r="B7" s="41"/>
      <c r="C7" s="41"/>
      <c r="D7" s="41"/>
      <c r="E7" s="41"/>
      <c r="F7" s="41"/>
      <c r="G7" s="41"/>
      <c r="H7" s="41"/>
    </row>
    <row r="8" spans="1:8" ht="12.75">
      <c r="A8" s="42">
        <v>6523</v>
      </c>
      <c r="B8" s="42"/>
      <c r="C8" s="42"/>
      <c r="D8" s="42"/>
      <c r="E8" s="42"/>
      <c r="F8" s="42"/>
      <c r="G8" s="42"/>
      <c r="H8" s="42"/>
    </row>
    <row r="9" spans="1:8" ht="12.75">
      <c r="A9" s="41">
        <v>652336</v>
      </c>
      <c r="B9" s="41"/>
      <c r="C9" s="41"/>
      <c r="D9" s="41"/>
      <c r="E9" s="41"/>
      <c r="F9" s="41"/>
      <c r="G9" s="41"/>
      <c r="H9" s="41"/>
    </row>
    <row r="10" spans="1:8" ht="12.75">
      <c r="A10" s="42">
        <v>6526</v>
      </c>
      <c r="B10" s="42"/>
      <c r="C10" s="42"/>
      <c r="D10" s="42"/>
      <c r="E10" s="42"/>
      <c r="F10" s="42"/>
      <c r="G10" s="42"/>
      <c r="H10" s="42"/>
    </row>
    <row r="11" spans="1:8" ht="12.75">
      <c r="A11" s="41">
        <v>652661</v>
      </c>
      <c r="B11" s="41"/>
      <c r="C11" s="41"/>
      <c r="D11" s="41"/>
      <c r="E11" s="41"/>
      <c r="F11" s="41"/>
      <c r="G11" s="41"/>
      <c r="H11" s="41"/>
    </row>
    <row r="12" spans="1:8" ht="12.75">
      <c r="A12" s="42">
        <v>653</v>
      </c>
      <c r="B12" s="42"/>
      <c r="C12" s="42"/>
      <c r="D12" s="42"/>
      <c r="E12" s="42"/>
      <c r="F12" s="42"/>
      <c r="G12" s="42"/>
      <c r="H12" s="42"/>
    </row>
    <row r="13" spans="1:8" ht="12.75">
      <c r="A13" s="41">
        <v>6531</v>
      </c>
      <c r="B13" s="41"/>
      <c r="C13" s="41"/>
      <c r="D13" s="41"/>
      <c r="E13" s="41"/>
      <c r="F13" s="41"/>
      <c r="G13" s="41"/>
      <c r="H13" s="41"/>
    </row>
    <row r="14" spans="1:8" ht="12.75">
      <c r="A14" s="41">
        <v>653110</v>
      </c>
      <c r="B14" s="41"/>
      <c r="C14" s="41"/>
      <c r="D14" s="41"/>
      <c r="E14" s="41"/>
      <c r="F14" s="41"/>
      <c r="G14" s="41"/>
      <c r="H14" s="41"/>
    </row>
    <row r="15" spans="1:8" ht="12.75">
      <c r="A15" s="42">
        <v>6532</v>
      </c>
      <c r="B15" s="42"/>
      <c r="C15" s="42"/>
      <c r="D15" s="42"/>
      <c r="E15" s="42"/>
      <c r="F15" s="42"/>
      <c r="G15" s="42"/>
      <c r="H15" s="42"/>
    </row>
    <row r="16" spans="1:8" ht="12.75">
      <c r="A16" s="41">
        <v>653210</v>
      </c>
      <c r="B16" s="41"/>
      <c r="C16" s="41"/>
      <c r="D16" s="41"/>
      <c r="E16" s="41"/>
      <c r="F16" s="41"/>
      <c r="G16" s="41"/>
      <c r="H16" s="41"/>
    </row>
    <row r="17" spans="1:8" ht="12.75">
      <c r="A17" s="42">
        <v>6533</v>
      </c>
      <c r="B17" s="42"/>
      <c r="C17" s="42"/>
      <c r="D17" s="42"/>
      <c r="E17" s="42"/>
      <c r="F17" s="42"/>
      <c r="G17" s="42"/>
      <c r="H17" s="42"/>
    </row>
    <row r="18" spans="1:8" ht="12.75">
      <c r="A18" s="41">
        <v>653310</v>
      </c>
      <c r="B18" s="41"/>
      <c r="C18" s="41"/>
      <c r="D18" s="41"/>
      <c r="E18" s="41"/>
      <c r="F18" s="41"/>
      <c r="G18" s="41"/>
      <c r="H18" s="41"/>
    </row>
    <row r="19" spans="1:8" ht="12.75">
      <c r="A19" s="43">
        <v>653311</v>
      </c>
      <c r="B19" s="43"/>
      <c r="C19" s="43"/>
      <c r="D19" s="43"/>
      <c r="E19" s="43"/>
      <c r="F19" s="43"/>
      <c r="G19" s="43"/>
      <c r="H19" s="43"/>
    </row>
    <row r="20" spans="1:8" ht="12.75">
      <c r="A20" s="44">
        <v>66</v>
      </c>
      <c r="B20" s="44"/>
      <c r="C20" s="44"/>
      <c r="D20" s="44"/>
      <c r="E20" s="44"/>
      <c r="F20" s="44"/>
      <c r="G20" s="44"/>
      <c r="H20" s="44"/>
    </row>
    <row r="21" spans="1:8" ht="12.75">
      <c r="A21" s="41">
        <v>662</v>
      </c>
      <c r="B21" s="41"/>
      <c r="C21" s="41"/>
      <c r="D21" s="41"/>
      <c r="E21" s="41"/>
      <c r="F21" s="41"/>
      <c r="G21" s="41"/>
      <c r="H21" s="41"/>
    </row>
    <row r="22" spans="1:8" ht="12.75">
      <c r="A22" s="41">
        <v>6627</v>
      </c>
      <c r="B22" s="41"/>
      <c r="C22" s="41"/>
      <c r="D22" s="41"/>
      <c r="E22" s="41"/>
      <c r="F22" s="41"/>
      <c r="G22" s="41"/>
      <c r="H22" s="41"/>
    </row>
    <row r="23" spans="1:8" ht="12.75">
      <c r="A23" s="45">
        <v>662740</v>
      </c>
      <c r="B23" s="45"/>
      <c r="C23" s="45"/>
      <c r="D23" s="45"/>
      <c r="E23" s="45"/>
      <c r="F23" s="45"/>
      <c r="G23" s="45"/>
      <c r="H23" s="45"/>
    </row>
    <row r="24" spans="1:8" ht="12.75">
      <c r="A24" s="46">
        <v>7</v>
      </c>
      <c r="B24" s="46"/>
      <c r="C24" s="46"/>
      <c r="D24" s="46"/>
      <c r="E24" s="46"/>
      <c r="F24" s="46"/>
      <c r="G24" s="46"/>
      <c r="H24" s="46"/>
    </row>
    <row r="25" spans="1:8" ht="12.75">
      <c r="A25" s="40">
        <v>72</v>
      </c>
      <c r="B25" s="40"/>
      <c r="C25" s="40"/>
      <c r="D25" s="40"/>
      <c r="E25" s="40"/>
      <c r="F25" s="40"/>
      <c r="G25" s="40"/>
      <c r="H25" s="40"/>
    </row>
    <row r="26" spans="1:8" ht="12.75">
      <c r="A26" s="41">
        <v>721</v>
      </c>
      <c r="B26" s="41"/>
      <c r="C26" s="41"/>
      <c r="D26" s="41"/>
      <c r="E26" s="41"/>
      <c r="F26" s="41"/>
      <c r="G26" s="41"/>
      <c r="H26" s="41"/>
    </row>
    <row r="27" spans="1:8" ht="12.75">
      <c r="A27" s="41">
        <v>7211</v>
      </c>
      <c r="B27" s="41"/>
      <c r="C27" s="41"/>
      <c r="D27" s="41"/>
      <c r="E27" s="41"/>
      <c r="F27" s="41"/>
      <c r="G27" s="41"/>
      <c r="H27" s="41"/>
    </row>
    <row r="28" spans="1:8" ht="12.75">
      <c r="A28" s="45">
        <v>721190</v>
      </c>
      <c r="B28" s="45"/>
      <c r="C28" s="45"/>
      <c r="D28" s="45"/>
      <c r="E28" s="45"/>
      <c r="F28" s="45"/>
      <c r="G28" s="45"/>
      <c r="H28" s="45"/>
    </row>
  </sheetData>
  <sheetProtection/>
  <mergeCells count="6">
    <mergeCell ref="C1:C2"/>
    <mergeCell ref="D1:D2"/>
    <mergeCell ref="E1:E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25">
      <selection activeCell="A13" sqref="A13"/>
    </sheetView>
  </sheetViews>
  <sheetFormatPr defaultColWidth="9.140625" defaultRowHeight="12.75"/>
  <cols>
    <col min="1" max="6" width="3.00390625" style="1" customWidth="1"/>
    <col min="7" max="7" width="5.28125" style="1" customWidth="1"/>
    <col min="8" max="8" width="13.7109375" style="8" customWidth="1"/>
    <col min="9" max="9" width="4.421875" style="8" customWidth="1"/>
    <col min="10" max="10" width="40.140625" style="9" customWidth="1"/>
    <col min="11" max="11" width="14.8515625" style="1" customWidth="1"/>
    <col min="12" max="12" width="13.00390625" style="13" customWidth="1"/>
    <col min="13" max="13" width="12.421875" style="13" customWidth="1"/>
    <col min="14" max="14" width="11.8515625" style="1" customWidth="1"/>
    <col min="15" max="15" width="10.140625" style="1" customWidth="1"/>
    <col min="16" max="16" width="13.8515625" style="1" customWidth="1"/>
    <col min="17" max="17" width="12.28125" style="1" customWidth="1"/>
    <col min="18" max="18" width="12.57421875" style="1" customWidth="1"/>
    <col min="19" max="16384" width="9.140625" style="1" customWidth="1"/>
  </cols>
  <sheetData>
    <row r="1" spans="1:17" ht="7.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8:18" ht="15.75" customHeight="1" hidden="1">
      <c r="H2" s="2"/>
      <c r="I2" s="2"/>
      <c r="J2" s="3"/>
      <c r="L2" s="13" t="e">
        <f>+#REF!-#REF!-#REF!-#REF!-#REF!-#REF!-#REF!-#REF!-#REF!-#REF!-#REF!</f>
        <v>#REF!</v>
      </c>
      <c r="N2" s="1" t="e">
        <f>+#REF!-#REF!-#REF!-#REF!-#REF!-#REF!-#REF!-#REF!-#REF!-#REF!-#REF!</f>
        <v>#REF!</v>
      </c>
      <c r="R2" s="5"/>
    </row>
    <row r="3" spans="1:17" ht="20.25" customHeight="1">
      <c r="A3" s="163" t="s">
        <v>97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6"/>
      <c r="Q3" s="6"/>
    </row>
    <row r="4" spans="1:17" ht="20.25" customHeight="1">
      <c r="A4" s="163" t="s">
        <v>75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6"/>
      <c r="Q4" s="6"/>
    </row>
    <row r="5" spans="1:17" ht="27" customHeight="1">
      <c r="A5" s="146" t="s">
        <v>53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8"/>
    </row>
    <row r="6" spans="1:17" ht="15">
      <c r="A6" s="134" t="s">
        <v>52</v>
      </c>
      <c r="B6" s="135"/>
      <c r="C6" s="135"/>
      <c r="D6" s="135"/>
      <c r="E6" s="135"/>
      <c r="F6" s="135"/>
      <c r="G6" s="135"/>
      <c r="H6" s="149" t="s">
        <v>71</v>
      </c>
      <c r="I6" s="160" t="s">
        <v>7</v>
      </c>
      <c r="J6" s="161"/>
      <c r="K6" s="161"/>
      <c r="L6" s="161"/>
      <c r="M6" s="161"/>
      <c r="N6" s="161"/>
      <c r="O6" s="161"/>
      <c r="P6" s="161"/>
      <c r="Q6" s="162"/>
    </row>
    <row r="7" spans="1:17" s="13" customFormat="1" ht="49.5" customHeight="1">
      <c r="A7" s="136"/>
      <c r="B7" s="137"/>
      <c r="C7" s="137"/>
      <c r="D7" s="137"/>
      <c r="E7" s="137"/>
      <c r="F7" s="137"/>
      <c r="G7" s="137"/>
      <c r="H7" s="149"/>
      <c r="I7" s="172" t="s">
        <v>2</v>
      </c>
      <c r="J7" s="173"/>
      <c r="K7" s="150" t="s">
        <v>74</v>
      </c>
      <c r="L7" s="150" t="s">
        <v>51</v>
      </c>
      <c r="M7" s="151"/>
      <c r="N7" s="127"/>
      <c r="O7" s="127"/>
      <c r="P7" s="150"/>
      <c r="Q7" s="150"/>
    </row>
    <row r="8" spans="1:17" s="13" customFormat="1" ht="13.5" customHeight="1">
      <c r="A8" s="28" t="s">
        <v>78</v>
      </c>
      <c r="B8" s="28" t="s">
        <v>79</v>
      </c>
      <c r="C8" s="28" t="s">
        <v>80</v>
      </c>
      <c r="D8" s="28"/>
      <c r="E8" s="28"/>
      <c r="F8" s="28"/>
      <c r="G8" s="28"/>
      <c r="H8" s="149"/>
      <c r="I8" s="174"/>
      <c r="J8" s="175"/>
      <c r="K8" s="150"/>
      <c r="L8" s="150"/>
      <c r="M8" s="151"/>
      <c r="N8" s="127"/>
      <c r="O8" s="127"/>
      <c r="P8" s="150"/>
      <c r="Q8" s="150"/>
    </row>
    <row r="9" spans="8:10" ht="15.75">
      <c r="H9" s="7"/>
      <c r="I9" s="171"/>
      <c r="J9" s="171"/>
    </row>
    <row r="10" spans="8:18" s="4" customFormat="1" ht="15">
      <c r="H10" s="18" t="s">
        <v>28</v>
      </c>
      <c r="I10" s="169"/>
      <c r="J10" s="169"/>
      <c r="K10" s="4" t="s">
        <v>38</v>
      </c>
      <c r="L10" s="4" t="s">
        <v>38</v>
      </c>
      <c r="R10" s="1"/>
    </row>
    <row r="11" spans="8:17" s="4" customFormat="1" ht="15">
      <c r="H11" s="12">
        <v>41</v>
      </c>
      <c r="I11" s="170"/>
      <c r="J11" s="170"/>
      <c r="K11" s="1"/>
      <c r="L11" s="1">
        <f aca="true" t="shared" si="0" ref="L11:Q12">L12</f>
        <v>0</v>
      </c>
      <c r="M11" s="1">
        <f t="shared" si="0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</row>
    <row r="12" spans="8:17" s="4" customFormat="1" ht="15">
      <c r="H12" s="12"/>
      <c r="I12" s="87"/>
      <c r="J12" s="86"/>
      <c r="K12" s="1"/>
      <c r="L12" s="1">
        <f t="shared" si="0"/>
        <v>0</v>
      </c>
      <c r="M12" s="1">
        <f t="shared" si="0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</row>
    <row r="13" spans="9:10" ht="15">
      <c r="I13" s="121"/>
      <c r="J13" s="121"/>
    </row>
    <row r="14" spans="9:10" ht="15">
      <c r="I14" s="11"/>
      <c r="J14" s="11"/>
    </row>
    <row r="15" spans="9:10" ht="15">
      <c r="I15" s="11"/>
      <c r="J15" s="11"/>
    </row>
    <row r="16" spans="1:17" s="29" customFormat="1" ht="15">
      <c r="A16" s="122" t="s">
        <v>41</v>
      </c>
      <c r="B16" s="122"/>
      <c r="C16" s="122"/>
      <c r="D16" s="122"/>
      <c r="E16" s="122"/>
      <c r="F16" s="122"/>
      <c r="G16" s="122"/>
      <c r="H16" s="122"/>
      <c r="I16" s="122"/>
      <c r="J16" s="122"/>
      <c r="K16" s="30">
        <v>70000</v>
      </c>
      <c r="L16" s="30">
        <v>70000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</row>
    <row r="17" spans="8:17" ht="12.75" customHeight="1">
      <c r="H17" s="7"/>
      <c r="I17" s="7"/>
      <c r="J17" s="7"/>
      <c r="K17" s="7"/>
      <c r="L17" s="27"/>
      <c r="M17" s="14"/>
      <c r="N17" s="7"/>
      <c r="O17" s="7"/>
      <c r="P17" s="7"/>
      <c r="Q17" s="7"/>
    </row>
    <row r="18" spans="8:17" ht="12.75" customHeight="1">
      <c r="H18" s="7"/>
      <c r="I18" s="7"/>
      <c r="J18" s="7"/>
      <c r="K18" s="7"/>
      <c r="L18" s="14"/>
      <c r="M18" s="14"/>
      <c r="N18" s="7"/>
      <c r="O18" s="7"/>
      <c r="P18" s="7"/>
      <c r="Q18" s="7"/>
    </row>
    <row r="19" spans="8:17" ht="1.5" customHeight="1">
      <c r="H19" s="7"/>
      <c r="I19" s="7"/>
      <c r="J19" s="7"/>
      <c r="K19" s="7"/>
      <c r="L19" s="14"/>
      <c r="M19" s="14"/>
      <c r="N19" s="7"/>
      <c r="O19" s="7"/>
      <c r="P19" s="7"/>
      <c r="Q19" s="7"/>
    </row>
    <row r="20" spans="8:13" ht="20.25" customHeight="1">
      <c r="H20" s="1"/>
      <c r="I20" s="1"/>
      <c r="J20" s="1"/>
      <c r="L20" s="1"/>
      <c r="M20" s="1"/>
    </row>
    <row r="21" spans="8:13" ht="20.25" customHeight="1">
      <c r="H21" s="1"/>
      <c r="I21" s="1"/>
      <c r="J21" s="1"/>
      <c r="L21" s="1"/>
      <c r="M21" s="1"/>
    </row>
    <row r="22" spans="8:13" ht="27" customHeight="1">
      <c r="H22" s="1"/>
      <c r="I22" s="1"/>
      <c r="J22" s="1"/>
      <c r="L22" s="1"/>
      <c r="M22" s="1"/>
    </row>
    <row r="23" spans="8:13" ht="15">
      <c r="H23" s="1"/>
      <c r="I23" s="1"/>
      <c r="J23" s="1"/>
      <c r="L23" s="1"/>
      <c r="M23" s="1"/>
    </row>
    <row r="24" s="13" customFormat="1" ht="49.5" customHeight="1"/>
    <row r="25" s="13" customFormat="1" ht="13.5" customHeight="1"/>
    <row r="26" spans="8:13" ht="15">
      <c r="H26" s="1"/>
      <c r="I26" s="1"/>
      <c r="J26" s="1"/>
      <c r="L26" s="1"/>
      <c r="M26" s="1"/>
    </row>
    <row r="27" s="4" customFormat="1" ht="15">
      <c r="A27" s="1"/>
    </row>
    <row r="28" s="4" customFormat="1" ht="15"/>
    <row r="29" s="4" customFormat="1" ht="15"/>
    <row r="30" spans="8:13" ht="15">
      <c r="H30" s="1"/>
      <c r="I30" s="1"/>
      <c r="J30" s="1"/>
      <c r="L30" s="1"/>
      <c r="M30" s="1"/>
    </row>
    <row r="31" spans="8:13" ht="15">
      <c r="H31" s="1"/>
      <c r="I31" s="1"/>
      <c r="J31" s="1"/>
      <c r="L31" s="1"/>
      <c r="M31" s="1"/>
    </row>
    <row r="32" spans="8:13" ht="15">
      <c r="H32" s="1"/>
      <c r="I32" s="1"/>
      <c r="J32" s="1"/>
      <c r="L32" s="1"/>
      <c r="M32" s="1"/>
    </row>
    <row r="33" s="29" customFormat="1" ht="15"/>
    <row r="34" spans="8:13" ht="12.75" customHeight="1">
      <c r="H34" s="1"/>
      <c r="I34" s="1"/>
      <c r="J34" s="1"/>
      <c r="L34" s="1"/>
      <c r="M34" s="1"/>
    </row>
    <row r="35" spans="8:13" ht="12.75" customHeight="1">
      <c r="H35" s="1"/>
      <c r="I35" s="1"/>
      <c r="J35" s="1"/>
      <c r="L35" s="1"/>
      <c r="M35" s="1"/>
    </row>
    <row r="36" spans="8:17" ht="1.5" customHeight="1">
      <c r="H36" s="7"/>
      <c r="I36" s="7"/>
      <c r="J36" s="7"/>
      <c r="K36" s="7"/>
      <c r="L36" s="14"/>
      <c r="M36" s="14"/>
      <c r="N36" s="7"/>
      <c r="O36" s="7"/>
      <c r="P36" s="7"/>
      <c r="Q36" s="7"/>
    </row>
  </sheetData>
  <sheetProtection/>
  <mergeCells count="20">
    <mergeCell ref="O7:O8"/>
    <mergeCell ref="A4:O4"/>
    <mergeCell ref="I10:J10"/>
    <mergeCell ref="I11:J11"/>
    <mergeCell ref="I13:J13"/>
    <mergeCell ref="A16:J16"/>
    <mergeCell ref="I9:J9"/>
    <mergeCell ref="H6:H8"/>
    <mergeCell ref="I6:Q6"/>
    <mergeCell ref="I7:J8"/>
    <mergeCell ref="A1:Q1"/>
    <mergeCell ref="A3:O3"/>
    <mergeCell ref="A5:Q5"/>
    <mergeCell ref="A6:G7"/>
    <mergeCell ref="K7:K8"/>
    <mergeCell ref="P7:P8"/>
    <mergeCell ref="Q7:Q8"/>
    <mergeCell ref="L7:L8"/>
    <mergeCell ref="M7:M8"/>
    <mergeCell ref="N7:N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Klara</cp:lastModifiedBy>
  <cp:lastPrinted>2019-12-11T08:56:53Z</cp:lastPrinted>
  <dcterms:created xsi:type="dcterms:W3CDTF">2003-07-09T14:53:12Z</dcterms:created>
  <dcterms:modified xsi:type="dcterms:W3CDTF">2019-12-11T08:57:00Z</dcterms:modified>
  <cp:category/>
  <cp:version/>
  <cp:contentType/>
  <cp:contentStatus/>
</cp:coreProperties>
</file>